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H:\Desktop_vechi\ghid invatamant superior\ghid invatamant superior 06 martie 2024 versiunea 1\"/>
    </mc:Choice>
  </mc:AlternateContent>
  <xr:revisionPtr revIDLastSave="0" documentId="13_ncr:1_{E48DE61E-CB0E-4B73-B761-05ED36D5B0C6}" xr6:coauthVersionLast="47" xr6:coauthVersionMax="47" xr10:uidLastSave="{00000000-0000-0000-0000-000000000000}"/>
  <bookViews>
    <workbookView xWindow="-108" yWindow="-108" windowWidth="23256" windowHeight="12576" xr2:uid="{00000000-000D-0000-FFFF-FFFF00000000}"/>
  </bookViews>
  <sheets>
    <sheet name="ANEXA_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1" l="1"/>
  <c r="C10" i="1" s="1"/>
  <c r="H24" i="1"/>
  <c r="H23" i="1"/>
  <c r="H22" i="1"/>
  <c r="H39" i="1"/>
  <c r="H38" i="1"/>
  <c r="H37" i="1"/>
  <c r="H36" i="1"/>
  <c r="H19" i="1"/>
  <c r="H18" i="1"/>
  <c r="H20" i="1"/>
  <c r="H17" i="1"/>
  <c r="H15" i="1"/>
  <c r="H14" i="1"/>
  <c r="H13" i="1"/>
  <c r="H12" i="1"/>
  <c r="C40" i="1"/>
  <c r="C34" i="1" s="1"/>
  <c r="C67" i="1" l="1"/>
  <c r="C50" i="1" l="1"/>
  <c r="C55" i="1" l="1"/>
  <c r="C9" i="1" l="1"/>
</calcChain>
</file>

<file path=xl/sharedStrings.xml><?xml version="1.0" encoding="utf-8"?>
<sst xmlns="http://schemas.openxmlformats.org/spreadsheetml/2006/main" count="122" uniqueCount="117">
  <si>
    <t>GHIDUL SOLICITANTULUI - ANEXA ETF</t>
  </si>
  <si>
    <t xml:space="preserve">Grila de evaluare tehnică şi financiară </t>
  </si>
  <si>
    <t>Nr. crt.</t>
  </si>
  <si>
    <t>CRITERIU/ SUBCRITERIU</t>
  </si>
  <si>
    <t>Punctaj maxim</t>
  </si>
  <si>
    <t>PUNCTAJ TOTAL</t>
  </si>
  <si>
    <t>1.1</t>
  </si>
  <si>
    <t>1.2</t>
  </si>
  <si>
    <t>1.3</t>
  </si>
  <si>
    <t>Punctajul criteriului este cumulativ</t>
  </si>
  <si>
    <t>2</t>
  </si>
  <si>
    <t>4</t>
  </si>
  <si>
    <t>1.4</t>
  </si>
  <si>
    <t>3</t>
  </si>
  <si>
    <t>4.1.</t>
  </si>
  <si>
    <t>4.2.</t>
  </si>
  <si>
    <t>5</t>
  </si>
  <si>
    <t>5.1</t>
  </si>
  <si>
    <t>5.2</t>
  </si>
  <si>
    <t>2.1</t>
  </si>
  <si>
    <t>2.2</t>
  </si>
  <si>
    <t>Punctarea subcriteriului se face prin selectarea unei singure ipoteze și a punctajului aferent acesteia.</t>
  </si>
  <si>
    <t>1.5</t>
  </si>
  <si>
    <t>Complementaritatea cu alte investiții propuse/realizate prin PRBI 2021-2027/alte surse, programe de finanțare</t>
  </si>
  <si>
    <t>Punctarea criteriul este cumulativa (2.1+2.2)</t>
  </si>
  <si>
    <t>Punctarea subcriteriului 4.2 se face prin selectarea unei singure ipoteze și a punctajului aferent acesteia</t>
  </si>
  <si>
    <t>Punctarea subcriteriului 4.1 se face prin selectarea unei singure ipoteze și a punctajului aferent acesteia</t>
  </si>
  <si>
    <t>5.3.</t>
  </si>
  <si>
    <t>Valorile obținute se rotunjesc la două zecimale</t>
  </si>
  <si>
    <t>Punctaj obținut 
Evaluator 1</t>
  </si>
  <si>
    <t>Punctaj obținut
Evaluator N</t>
  </si>
  <si>
    <t>Medie punctaj</t>
  </si>
  <si>
    <t>Formule aplicabile</t>
  </si>
  <si>
    <t>Ce/unde se verifică?</t>
  </si>
  <si>
    <t>Observații</t>
  </si>
  <si>
    <t>Exemple de calcul:</t>
  </si>
  <si>
    <r>
      <t xml:space="preserve">MATURITATEA PROIECTULUI 
</t>
    </r>
    <r>
      <rPr>
        <i/>
        <sz val="8"/>
        <rFont val="Calibri"/>
        <family val="2"/>
        <scheme val="minor"/>
      </rPr>
      <t>(stadiul de realizare a documentațiilor tehnice și de pregătire a execuției lucrărilor)</t>
    </r>
  </si>
  <si>
    <r>
      <t xml:space="preserve">Stadiul Documentației tehnico-economică:
</t>
    </r>
    <r>
      <rPr>
        <i/>
        <sz val="8"/>
        <rFont val="Calibri"/>
        <family val="2"/>
        <scheme val="minor"/>
      </rPr>
      <t>(se punctează stadiul cel mai avansat pe baza documentelor anexate la Cererea de finanțare)</t>
    </r>
  </si>
  <si>
    <r>
      <rPr>
        <b/>
        <i/>
        <sz val="8"/>
        <color rgb="FF0070C0"/>
        <rFont val="Calibri"/>
        <family val="2"/>
        <scheme val="minor"/>
      </rPr>
      <t>Punctarea cu 0 - zero a subcriteriul 5.3 conduce automat la respingerea proiectului.</t>
    </r>
    <r>
      <rPr>
        <i/>
        <sz val="8"/>
        <color rgb="FF0070C0"/>
        <rFont val="Calibri"/>
        <family val="2"/>
        <scheme val="minor"/>
      </rPr>
      <t xml:space="preserve">
Punctajul criteriului este cumulativ.</t>
    </r>
  </si>
  <si>
    <t>OBIECTIVUL DE POLITICĂ 4 - PRIORITATEA DE INTERVENŢIE 6 - OBIECTIVUL SPECIFIC 4.2</t>
  </si>
  <si>
    <t xml:space="preserve">CONTRIBUȚIA PROIECTULUI LA REALIZAREA OBIECTIVELOR SPECIFICE ALE PRIORITĂȚII SI ALE PROGRAMULUI REGIONAL 2021-2017 </t>
  </si>
  <si>
    <t>b. Proiectul propus nu este complementar cu alte investiții/acțiuni</t>
  </si>
  <si>
    <t>EFICIENȚA UTILIZĂRII FONDURILOR EUROPENE</t>
  </si>
  <si>
    <t>Contribuția proprie la cofinanțarea proiectului</t>
  </si>
  <si>
    <t>p=(Contribuția propusă-Contribuția min)*Punctajul max/(Contribuția max-Contribuția min)</t>
  </si>
  <si>
    <t>a. Pentru infrastructuri noi sau extinderi fără modernizare clădiri existente</t>
  </si>
  <si>
    <t>b. Pentru infrastructuri care vizeaza  extinderi și modernizare clădiri existente</t>
  </si>
  <si>
    <t>c. Pentru infrastructuri care vizează  modernizarea clădirilor existente</t>
  </si>
  <si>
    <t xml:space="preserve">CONTRIBUȚIA PROIECTULUI LA TEME ORIZONTALE PRIN PROMOVAREA UNOR MĂSURI SUPLIMENTARE FAȚĂ DE CELE OBLIGATORII </t>
  </si>
  <si>
    <t xml:space="preserve">3.1. Proiectul prevede alte măsuri fața de cele minim obligatorii identificate în analiza DNSH </t>
  </si>
  <si>
    <t xml:space="preserve">Se verifică formularul cererii de finanțare, secțiunea Principii orizontale, documentația tehnico-economică depusă sau documentul separat întocmit în vederea demonstrării respectării principiului DNSH. </t>
  </si>
  <si>
    <t>3.3. Proiectul prevede achiziții verzi</t>
  </si>
  <si>
    <t>Se verifică formularul cererii de finanțare, secțiunea Principii orizontale, documentația tehnico-economică depusă.</t>
  </si>
  <si>
    <t>a. Solicitantul prezintă Autorizația de construire și PT</t>
  </si>
  <si>
    <t>Stadiul lucrărilor</t>
  </si>
  <si>
    <t>Se verifică stadiul lucrărilor acordându-se prioritate la finanțare proiectelor care la data depunerii au contractul de execuție lucrări deja atribuit după 01.01.2021, ordin de începere și s-au efectuat lucrări de bază de minim 10% din valoarea investiției de bază - capitolul 4 din Devizul General.</t>
  </si>
  <si>
    <t xml:space="preserve">Subcriteriile 4.1. șI 4.2. NU se cumulează. Se va selecta punctajul aferent stadiului documentației </t>
  </si>
  <si>
    <t>CALITATEA  PROIECTULUI ȘI CAPACITATEA DE IMPLEMENTARE A SOLICITANTULUI</t>
  </si>
  <si>
    <t xml:space="preserve">Solicitantul are o strategie clară pentru implementarea proiectului, există o echipă de proiect dedicată, cu o repartizare a sarcinilor, proceduri şi un calendar adecvat al implementării?  </t>
  </si>
  <si>
    <t>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este logică şi fezabilă din perspectiva realizării acesteia. Rezultatele proiectului sunt corelate cu activităţile şi ţintele stabilite şi sunt fezabile. Rezultatele sunt formulate în termeni cuantificabili, măsurabili şi verificabili.Planul de monitorizare a proiectului propus în cadrul CF este corelat cu planificarea activităților. Sunt detaliate resursele umane și financiare necesare asigurării sustenabilității proiectului.</t>
  </si>
  <si>
    <t>Anul de referință pentru utilizarea datelor este anul școlar 2022-2023</t>
  </si>
  <si>
    <t xml:space="preserve">CEREREA DE FINANȚARE NR. ........................................... COD SMIS ...............................SOLICITANT ...............................
UNITATEA DE ÎNVĂȚĂMÂNT  SUPERIOR .................... (denumire) 
AMPLASAMENT:   .............. ............, str. ....................... nr .....,  </t>
  </si>
  <si>
    <r>
      <t xml:space="preserve">TOTAL PUNCTAJ 
</t>
    </r>
    <r>
      <rPr>
        <b/>
        <sz val="8"/>
        <color rgb="FFC00000"/>
        <rFont val="Calibri"/>
        <family val="2"/>
        <scheme val="minor"/>
      </rPr>
      <t>punctaj minim = 60
punctaj total=100</t>
    </r>
    <r>
      <rPr>
        <b/>
        <sz val="8"/>
        <color theme="1"/>
        <rFont val="Calibri"/>
        <family val="2"/>
        <scheme val="minor"/>
      </rPr>
      <t xml:space="preserve">
Punctajele de 0 nu vor duce la respingerea proiectului, cu excepția subcriteriului 5.3 a cărui punctare cu zero conduce la respingere proiectului</t>
    </r>
  </si>
  <si>
    <t>Corelarea ofertei educaționale a instituției de învățământ superior cu necesitățile pieței forței de muncă, prin considerarea gradului de inserție profesională a absolvenților, conform ultimului raport de autoevaluare a calității aprobat de Senatul universității (conform metodologiei ARACIS)</t>
  </si>
  <si>
    <t>Ponderea absolvenților instituției de învățământ superior care sunt angajați în termen de doi ani de la data absolvirii la nivelul calificării universitare obținute.</t>
  </si>
  <si>
    <t>pentru o pondere de 80% sau peste 80%</t>
  </si>
  <si>
    <t>pentru o pondere de 75%</t>
  </si>
  <si>
    <t xml:space="preserve">pentru o pondere de 60% </t>
  </si>
  <si>
    <t>Contribuția proiectului la modernizarea și echiparea universităților în domeniile de specializare inteligentă identificate la nivelul regiunii București-Ilfov prin Strategia de Specializare Inteligentă (RIS3) BI 2021-2027.</t>
  </si>
  <si>
    <t>Ponderea utilizatorilor infrastructurii ce studiază în domenii de studiu universitare încadrabile domeniilor de specializare inteligentă identificate la nivelul regiunii București-Ilfov (conform Anexa 1).</t>
  </si>
  <si>
    <t>Punctarea subcriteriului se face prin utilizarea unei formule de interpolare liniara între limitele de 80 și 50% dintre absolvenții a instituției de învățământ superior care sunt angajați în termen de doi ani de la data absolvirii la nivelul calificării universitare obținute, iar pentru procentele de peste 80% proiectul va primi maximum de puncte aferent criteriului.
Gradul de inserție profesională a absolvenților = ((Nr. absolvenți ai unității de învățământ angajați în termen de doi ani de la data absolvirii la nivelul calificării universitare obținute) / (Nr. total absolvenții ai unității de învățământ la nivelul anului de referință)) *100</t>
  </si>
  <si>
    <t>p=(procent obținut de solicitant-procent min)*punctaj max/(procent max-procent min aferente subcriteriului)</t>
  </si>
  <si>
    <t xml:space="preserve">pentru o pondere de 50% </t>
  </si>
  <si>
    <t>Punctarea subcriteriului se face prin utilizarea unei formule de interpolare liniara între limitele de 80 și 0% pondere a utilizatorilor infrastructurii ce studiază în domenii de studiu universitare încadrabile domeniilor de specializare inteligentă identificate la nivelul regiunii București-Ilfov (conform Anexa 1), iar pentru procentele de peste 80% proiectul va primi maximum de puncte aferent criteriului.
Contributia proiectului la domeniile RIS3 BI =  ((Nr. studenți în domenii de studiu încadrabile domeniilor RIS3 care vor beneficia de infrastructura nouă sau îmbunătățită prin proiect)/ (Nr. total de studenți care vor beneficia de infrastructura nouă sau îmbunătățită prin proiect)) *100</t>
  </si>
  <si>
    <t>Se verifică: dacă informațiile rezultate din Cererea de finanțare, documente anexă depuse de solicitant în vederea verificării gradului de inserție profesionlă a absolvenților, Documentația tehnico-economică depusă sunt corelate și conduc la prioritizarea proiectelor care aduc cea mai mare contribuție la îndeplinirea obiectivului  și realizarea obiectivului specific al PR BI, în conformitate cu art.73 din Regulamentul (UE) nr.1060/2021 (alin.2 lit.a).</t>
  </si>
  <si>
    <t xml:space="preserve">Se verifică dacă: informațiile rezultate din Cererea de finanțare, documente anexă depuse de solicitant în vederea verificării studenților ce studiază în domenii de studiu universitare încadrabile domeniilor de specializare inteligentă, Documentația tehnico-economică depusă, Anexa 1 sunt corelate și conduc la prioritizarea proiectelor care aduc cea mai mare contribuție la îndeplinirea obiectivului priorității și realizarea obiectivului specific al PR BI în conformitate cu art.73 din Regulamentul (UE) nr.1060/2021 (alin.2 lit.a).
</t>
  </si>
  <si>
    <t>pentru o pondere de 80%  sau peste 80 %</t>
  </si>
  <si>
    <t xml:space="preserve">pentru o pondere de 77%  </t>
  </si>
  <si>
    <t xml:space="preserve">pentru o pondere de 65%  </t>
  </si>
  <si>
    <t xml:space="preserve">pentru o pondere de 0%  </t>
  </si>
  <si>
    <t>Impact social - Proiectul demonstrează că la nivelul structurii educaționale există utilizatori ce aparțin grupurilor vulnerabile/ marginalizate</t>
  </si>
  <si>
    <r>
      <t xml:space="preserve">Ponderea studenților la nivelul instituției de învățământ superior care aparțin </t>
    </r>
    <r>
      <rPr>
        <sz val="8"/>
        <color rgb="FF000000"/>
        <rFont val="Calibri"/>
        <family val="2"/>
        <scheme val="minor"/>
      </rPr>
      <t xml:space="preserve">grupurilor vulnerabile/ marginalizate. </t>
    </r>
  </si>
  <si>
    <t>Se verifică: cererea de finanțarea, documentația tehnico-economică, alte documente anexă depuse de solicitant în vederea corelării acestora și conduc la prioritizarea proiectelor care vizează în special persoanele din categorii defavorizate/ marginalizate/ vulnerabile și conformarea cu art.73 din Regulamentul (UE) nr. 1060/2021 (alin.2 lit.a,). În categoria grupurilor vulnerabile/ marginalizate se includ: studenți de etnie romă; studenți cu cerințe educaționale speciale – CES (conform OME 5805/2016); studenți beneficiari ai burselor sociale (OME nr.6463/ 02.10.2023) sau alte categorii identificate la nivelul instituției de învățământ superior și care nu sunt incluse în categoriile enumerate (de exemplu migranți, studenți ce provin zone marginalizate).</t>
  </si>
  <si>
    <t>Punctarea subcriteriului se face prin utilizarea unei formule de interpolare liniara intre limitele de 10 și 0% pondere a studenților utilizatori ai structurii educaționale supusă intervenției care aparțin grupurilor vulnerabile/ marginalizate, iar pentru procentele de peste 10% proiectul va primi maximum de puncte aferent criteriului.
Ponderea studenților care aparțin grupurilor vulnerabile/ marginalizate = ((Nr. studenți aparținând grupurilor vulnerabile/ marginalizate)/ (Nr. total de studenți înscriși la nivelul anului universitar 2022-2023 la nivelul instituției de învățământ)) *100</t>
  </si>
  <si>
    <t>pentru o pondere de 10%  sau peste 10 %</t>
  </si>
  <si>
    <t>a. Proiectul propus este complementar cu alte investiții și acțiuni vizând îmbunătățirea accesului la educație, inclusiv pentru grupurile dezavantajate, reducerea sărăciei copiilor sau investiții pentru digitalizarea procesului educațional</t>
  </si>
  <si>
    <t>a. Clădirea obiect al investiției este încadrată în clasa de risc I sau II, iar prin proiect sunt prevăzut măsuri pentru creșterea nivelului de siguranţă.</t>
  </si>
  <si>
    <t>b. Clădirea obiect al investiției este încadrată în clasa de risc III sau IV.</t>
  </si>
  <si>
    <t xml:space="preserve">Clasa de risc seismic în care este încadrată infrastructura
Se referă la proiectele ce conțin inclusiv măsuri pentru creșterea nivelului de siguranţă la acţiuni seismice a infrastructurilor existente sau construcția de noi infrastructuri pentru înlocuirea infrastructurii existente dacă soluția tehnică prevede demolare urmare a încadrării într-o clasă de risc seismic. 
</t>
  </si>
  <si>
    <t>Se verifică: formularul cererii de finanțare, documentația tehnico-economică depusă, în vederea prioritizării proiectelor care contribuie la realizarea obiectivelor specifice PR BI, pentru conformarea cu art.73 (alin. 2 lit.a) din Regulamentul (UE) nr. 1060/2021.</t>
  </si>
  <si>
    <t xml:space="preserve">Costul mediu unitar nerambursabil al investiției – orice creștere ulterioară va fi trecută pe cheltuieli neeligibile </t>
  </si>
  <si>
    <t>Punctaj obt=(Cost max-Cost X solicitant)*Punctaj max/(Cost max-Cost min)</t>
  </si>
  <si>
    <t>Se  verifică: formularul cererii de finanțare, Declarația unică, documentația tehnico-economică depusă, în vederea prioritizării proiectelor care prezintă cel mai bun raport între contribuția pe care o aduc la realizarea obiectivelor specific ale PR și alocarea necesară din resursele PR BI, pentru conformarea cu art.73 (alin. 2 lit.c) din Regulamentul (UE) nr. 1060/2021.</t>
  </si>
  <si>
    <t>Subcriteriul se punctează in funcție de costurile medii maxime si minime (C+M - contrucție+montaj) rezultate în urma evaluării tuturor proiectelor eligibile vizând nfrastructure noi SAU investiții de extindere fără modernizarea clădirilor existente. Proiectul cu costul mediu minim/mp obține 5 puncte, proiectul cu costul mediu maxim/mp obține 0 puncte, iar între punctajul minim și maxim se folosește formula de interpolare liniară.</t>
  </si>
  <si>
    <t>Subcriteriul se punctează în funcție de costurile medii maxime și minime (C+M - contrucție+montaj) rezultate în urma evaluării tuturor proiectelor eligibile vizând extinderi ȘI modernizări clădiri existente. Proiectul cu costul mediu minim/mp obține 5 puncte, proiectul cu costul mediu maxim/mp obține 0 puncte, iar între punctajul minim și maxim se folosește formula de interpolare liniară.</t>
  </si>
  <si>
    <t>Subcriteriul se punctează in funcție de costurile medii maxime și minime (C+M - contrucție+montaj) rezultate în urma evaluării tuturor proiectelor eligibile vizând modernizări. Proiectul cu costul mediu minim/mp obține 5 puncte, proiectul cu costul mediu maxim/mp obține 0 puncte, iar între punctajul minim si maxim se folosește formula de interpolare liniară.</t>
  </si>
  <si>
    <t>Se verifică/evalueaza în funcție de costul mediu/mp al investitiei după depunerea tuturor proiectelor și închiderea apelului. Se vor constitui 3 categorii (aferente celor 3 tipologii de proiecte), iar punctajul va fi calculat conform formulei de calcul. Punctarea se face prin utilizarea unei formule de interpolare liniară între costurile medii minime și maxime pe metru pătrat (C+M - contrucție+montaj) rezultate din compararea tuturor costurilor medii de la toate proiectele eligibile după formulă.</t>
  </si>
  <si>
    <t>3.2. Proiectul prevede măsuri suplimentare față de cerințele minime cu privire la asigurarea egalității de sanșe, accesului facil al persoanelor cu dizabilități și alte măsuri de asigurare a unui proces educațional incluziv</t>
  </si>
  <si>
    <t>Cheltuielile au fost corect încadrate în categoria celor eligibile sau neeligibile, iar pragurile pentru anumite cheltuieli au fost respectate conform Ghidului solicitantului. Bugetul este complet şi corelat cu activitățile prevăzute, cu resursele materiale implicate în realizarea proiectului, cu rezultatele anticipate, cu calendarul de realizare şi cu planificarea achiziţiilor publice. Bugetul este corelat cu devizul general al obiectivului de investiție. Lista de echipamente și/sau lucrări și/sau servicii cu încadrarea acestora pe secțiunea de cheltuieli eligibile /neeligibile   (Anexa), este corelată cu costurile cuprinse în cadrul liniilor bugetare. Toate elementele cuprinse în lista de lucrări/servicii/echipamente sunt clar identificate și detaliate. Achiziţionarea lucrărilor/serviciilor/echipamentelor prevăzute în proiect este necesară și oportună, conform obiectivelor proiectului. Costurile sunt realiste și justificate (corect estimate), suficiente şi necesare pentru implementarea proiectului (solicitantul prezintă minim 3 oferte de preț etc)</t>
  </si>
  <si>
    <t>Se verifică: calitatea cererii de finanțare, a documentelor anexă, calitatea documentației tehnico-economice; tabel centralizator privind justificarea costurilor, devizul general, lista de echipamente/lucrări/servicii, Plan de monitorizare, CV - uri, fișe de post aferente echipei de proiect, identificarea riscurilor și a mecanisme de gestionare; capacitatea operațională a solicitantului etc. astfel încât să fie selectate cu prioritate proiectele care demonstrează eficiența investiției, planificarea, redactarea și prezentarea rezultatului într-un mod coerent și realist si capacitatea operațională a solicitantului.</t>
  </si>
  <si>
    <t xml:space="preserve">Se verifică:dacă informațiile rezultate din Documentația tehnico-economică depusă, documentul emis de Autoritatea pentru Protecția Mediului, alte anexe la cererea de finanțare sunt corelate cu informațiile menționate în cererea de finanțare și dacă sunt propuse măsuri suplimentare față de cerințele legale obligatorii pentru abordarea temelor orizontale, în vederea respectării Regulamentului (UE) nr. 1060/2021 art.73 (alin. (1), alin. (2) lit. e, j) și a obligațiilor legale naționale și comunitare în vederea asigurării dezvoltăriiarea durabilă, egalității de şanse, gen, nediscriminăriiarea, accesibilității pentru persoanele cu dizabilități și protecției mediului. </t>
  </si>
  <si>
    <t>Se verifică: cererea de finanțare, stadiul documentației tehnico-economice acordându-se prioritate la finanțare proiectelor care prezintă Autorizația de construire și PT.</t>
  </si>
  <si>
    <t xml:space="preserve">pentru o contribuție de 10% </t>
  </si>
  <si>
    <t>b. Proiectul propus este complementar cu alte proiecte cu finanțare FSE+.</t>
  </si>
  <si>
    <t xml:space="preserve">Punctarea subcriteriului este cumulativ.. </t>
  </si>
  <si>
    <t xml:space="preserve">Contribuția proprie a unității de învățământ superior depășește 10%. </t>
  </si>
  <si>
    <t xml:space="preserve">pentru o contribuție de 20% și peste 20%  </t>
  </si>
  <si>
    <t xml:space="preserve">pentru o contribuție de 18% </t>
  </si>
  <si>
    <t xml:space="preserve">pentru o contribuție de 15% </t>
  </si>
  <si>
    <t>Punctarea subcriteriului se face prin utilizarea unei formule de interpolare liniara între limitele de 10% și 20% contribuție proprie la valoarea cheltuielilor eligibile, iar pentru procentele de peste 20% proiectul va primi maximum de puncte aferent criteriului.</t>
  </si>
  <si>
    <t xml:space="preserve">c. Solicitantul prezintă documentația tehnico-economică minimă solicitată prin Ghid: 
- Certificatul de urbanism și Documentația tehnico-economică la etapa DALI/SF
- Studiile de specialitate (detaliate în ghidul solicitantului)
- Expertiza tehnică </t>
  </si>
  <si>
    <t>b. Solicitantul prezintă documentația tehnico-economică minimă solicitată prin Ghid (DALI/SF/SF+DALI)și AC</t>
  </si>
  <si>
    <t>d. Solicitantul prezintă Ordin de începere și a efectuat  lucrări de bază (minim 10% din valoarea investiției de bază - capitolul 4 din Devizul General)</t>
  </si>
  <si>
    <t>e. Solicitantul prezinta Contractul de execuţie a lucrărilor fără clauză suspensivă și Ordin de începere a lucrărilor dar lucrările nu sunt începute</t>
  </si>
  <si>
    <t>f. Solicitantul prezintă Contractul de execuţie a lucrărilor (cu clauză suspensivă) sau Acord cadru pentru lucrări</t>
  </si>
  <si>
    <t>Se  verifică: formularul cererii de finanțare, Declarația unică, în vederea prioritizării proiectelor care prezintă cel mai bun raport între contribuția pe care o aduc la realizarea obiectivelor specific ale PR și alocarea necesară din resursele PR BI, pentru conformarea cu art.73 (alin. 2 lit.c) din Regulamentul (UE) nr. 1060/2021.</t>
  </si>
  <si>
    <t>Se verifică: dacă informațiile rezultate din cererea de finnțare, Documentația tehnico-economică depusă sunt corelate  și dacă proiectul este complementar cu alte proiecte finanțate din surse proprii sau alte programe/ fonduri în vederea prioritizării acestor proiecte precum și crearea de sinergii cu alte acțiuni sau programe în vederea îndeplinirii obiectivului specific al PR BI în conformitate cu art.73 din Regulamentul (UE) nr.1060/2021 (alin.2 lit.a). Pentru ca un proiect să fie considerat complementar trebuie să vizeze intervenții din sfera îmbunătățirii accesului la educație, inclusiv pentru grupurile dezavantajate, reducerea sărăciei studenților, precum și cu investiții pentru digitalizarea procesului educational.
Complementaritatea cu alte investiții = sunt avute în vedere investiții implementate (2014-2020) sau în curs de implementare din programe cu finanțare europeană, finanțare din bugetul de stat, fonduri private, buget propriu, FSE+, etc. care vizează creșterea accesului la educație a grupurilor marginalizate sau dezavantajate.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</si>
</sst>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7" x14ac:knownFonts="1">
    <font>
      <sz val="11"/>
      <color theme="1"/>
      <name val="Calibri"/>
      <family val="2"/>
      <charset val="238"/>
      <scheme val="minor"/>
    </font>
    <font>
      <sz val="11"/>
      <color theme="1"/>
      <name val="Calibri"/>
      <family val="2"/>
      <scheme val="minor"/>
    </font>
    <font>
      <sz val="8"/>
      <color theme="1"/>
      <name val="Calibri"/>
      <family val="2"/>
      <scheme val="minor"/>
    </font>
    <font>
      <b/>
      <sz val="8"/>
      <color theme="1"/>
      <name val="Calibri"/>
      <family val="2"/>
      <scheme val="minor"/>
    </font>
    <font>
      <b/>
      <sz val="8"/>
      <color rgb="FFC00000"/>
      <name val="Calibri"/>
      <family val="2"/>
      <scheme val="minor"/>
    </font>
    <font>
      <b/>
      <sz val="8"/>
      <name val="Calibri"/>
      <family val="2"/>
      <scheme val="minor"/>
    </font>
    <font>
      <b/>
      <sz val="8"/>
      <color theme="1"/>
      <name val="Calibri"/>
      <family val="2"/>
    </font>
    <font>
      <b/>
      <sz val="8"/>
      <color rgb="FFFFFF00"/>
      <name val="Calibri"/>
      <family val="2"/>
      <scheme val="minor"/>
    </font>
    <font>
      <sz val="8"/>
      <name val="Calibri"/>
      <family val="2"/>
      <scheme val="minor"/>
    </font>
    <font>
      <i/>
      <sz val="8"/>
      <color rgb="FF0070C0"/>
      <name val="Calibri"/>
      <family val="2"/>
      <scheme val="minor"/>
    </font>
    <font>
      <b/>
      <sz val="8"/>
      <color rgb="FFFF0000"/>
      <name val="Calibri"/>
      <family val="2"/>
      <scheme val="minor"/>
    </font>
    <font>
      <i/>
      <sz val="8"/>
      <color theme="8"/>
      <name val="Calibri"/>
      <family val="2"/>
      <scheme val="minor"/>
    </font>
    <font>
      <i/>
      <sz val="8"/>
      <name val="Calibri"/>
      <family val="2"/>
      <scheme val="minor"/>
    </font>
    <font>
      <sz val="8"/>
      <color rgb="FFFF0000"/>
      <name val="Calibri"/>
      <family val="2"/>
      <scheme val="minor"/>
    </font>
    <font>
      <i/>
      <sz val="8"/>
      <color theme="1"/>
      <name val="Calibri"/>
      <family val="2"/>
      <scheme val="minor"/>
    </font>
    <font>
      <b/>
      <i/>
      <sz val="8"/>
      <color rgb="FF0070C0"/>
      <name val="Calibri"/>
      <family val="2"/>
      <scheme val="minor"/>
    </font>
    <font>
      <sz val="8"/>
      <color rgb="FF00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FF"/>
        <bgColor indexed="64"/>
      </patternFill>
    </fill>
  </fills>
  <borders count="13">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medium">
        <color indexed="64"/>
      </top>
      <bottom/>
      <diagonal/>
    </border>
    <border>
      <left/>
      <right/>
      <top/>
      <bottom style="thin">
        <color auto="1"/>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8">
    <xf numFmtId="0" fontId="0" fillId="0" borderId="0" xfId="0"/>
    <xf numFmtId="0" fontId="2" fillId="0" borderId="0" xfId="0" applyFont="1"/>
    <xf numFmtId="0" fontId="3" fillId="0" borderId="0" xfId="0" applyFont="1"/>
    <xf numFmtId="0" fontId="2" fillId="0" borderId="0" xfId="0" applyFont="1" applyBorder="1"/>
    <xf numFmtId="0" fontId="3" fillId="0" borderId="1" xfId="0" applyFont="1" applyBorder="1"/>
    <xf numFmtId="0" fontId="3" fillId="0" borderId="0" xfId="0" applyFont="1" applyBorder="1" applyAlignment="1">
      <alignment horizontal="center" vertical="center"/>
    </xf>
    <xf numFmtId="0" fontId="3" fillId="0" borderId="0" xfId="0" applyFont="1" applyBorder="1"/>
    <xf numFmtId="0" fontId="2" fillId="0" borderId="0" xfId="0" applyFont="1" applyBorder="1" applyAlignment="1">
      <alignment horizontal="center" vertical="center" wrapText="1"/>
    </xf>
    <xf numFmtId="0" fontId="2" fillId="0" borderId="1" xfId="0" applyFont="1" applyBorder="1"/>
    <xf numFmtId="0" fontId="3" fillId="0" borderId="0" xfId="0" applyFont="1" applyBorder="1" applyAlignment="1">
      <alignment horizontal="center"/>
    </xf>
    <xf numFmtId="0" fontId="3" fillId="0" borderId="1" xfId="0" applyFont="1" applyBorder="1" applyAlignment="1">
      <alignment horizontal="center"/>
    </xf>
    <xf numFmtId="0" fontId="3" fillId="2"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1" fontId="3"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0" borderId="1" xfId="0" applyFont="1" applyBorder="1" applyAlignment="1">
      <alignment horizontal="center" wrapText="1"/>
    </xf>
    <xf numFmtId="0" fontId="3" fillId="4" borderId="1" xfId="0" applyFont="1" applyFill="1" applyBorder="1" applyAlignment="1">
      <alignment horizontal="center" vertical="center" wrapText="1"/>
    </xf>
    <xf numFmtId="0" fontId="5" fillId="4" borderId="1" xfId="0" applyFont="1" applyFill="1" applyBorder="1" applyAlignment="1">
      <alignment horizontal="justify" vertical="center" wrapText="1"/>
    </xf>
    <xf numFmtId="1" fontId="3" fillId="4" borderId="1"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0" fontId="3" fillId="5" borderId="1" xfId="0" applyFont="1" applyFill="1" applyBorder="1" applyAlignment="1">
      <alignment horizontal="left" vertical="center" wrapText="1"/>
    </xf>
    <xf numFmtId="1" fontId="3" fillId="5" borderId="1" xfId="0" applyNumberFormat="1" applyFont="1" applyFill="1" applyBorder="1" applyAlignment="1">
      <alignment horizontal="center" vertical="center" wrapText="1"/>
    </xf>
    <xf numFmtId="1" fontId="2" fillId="5" borderId="1"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top" wrapText="1"/>
    </xf>
    <xf numFmtId="0" fontId="5" fillId="0" borderId="1" xfId="0" applyFont="1" applyBorder="1" applyAlignment="1">
      <alignment horizontal="center" vertical="top" wrapText="1"/>
    </xf>
    <xf numFmtId="1" fontId="5" fillId="0" borderId="1" xfId="0" applyNumberFormat="1" applyFont="1" applyFill="1" applyBorder="1" applyAlignment="1">
      <alignment horizontal="center" vertical="center" wrapText="1"/>
    </xf>
    <xf numFmtId="0" fontId="2" fillId="2" borderId="1" xfId="0" applyFont="1" applyFill="1" applyBorder="1"/>
    <xf numFmtId="0" fontId="2" fillId="2" borderId="0" xfId="0" applyFont="1" applyFill="1"/>
    <xf numFmtId="1" fontId="8"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8" fillId="0" borderId="1" xfId="0" applyFont="1" applyBorder="1"/>
    <xf numFmtId="0" fontId="8" fillId="0" borderId="0" xfId="0" applyFont="1"/>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5" fillId="5" borderId="1" xfId="0" applyFont="1" applyFill="1" applyBorder="1" applyAlignment="1">
      <alignment horizontal="left" vertical="top" wrapText="1"/>
    </xf>
    <xf numFmtId="1" fontId="5" fillId="5" borderId="1" xfId="0" applyNumberFormat="1" applyFont="1" applyFill="1" applyBorder="1" applyAlignment="1">
      <alignment horizontal="center" vertical="center" wrapText="1"/>
    </xf>
    <xf numFmtId="0" fontId="5" fillId="5" borderId="1" xfId="0" applyFont="1" applyFill="1" applyBorder="1" applyAlignment="1">
      <alignment horizontal="center" vertical="top" wrapText="1"/>
    </xf>
    <xf numFmtId="0" fontId="2" fillId="5" borderId="1" xfId="0" applyFont="1" applyFill="1" applyBorder="1"/>
    <xf numFmtId="0" fontId="2" fillId="0" borderId="1" xfId="0" applyFont="1" applyBorder="1" applyAlignment="1">
      <alignment horizontal="center" vertical="center" wrapText="1"/>
    </xf>
    <xf numFmtId="0" fontId="8" fillId="2" borderId="1" xfId="0" applyFont="1" applyFill="1" applyBorder="1"/>
    <xf numFmtId="0" fontId="8" fillId="2" borderId="0" xfId="0" applyFont="1" applyFill="1"/>
    <xf numFmtId="0" fontId="5" fillId="5" borderId="1" xfId="0" applyFont="1" applyFill="1" applyBorder="1" applyAlignment="1">
      <alignment horizontal="left" vertical="center" wrapText="1"/>
    </xf>
    <xf numFmtId="0" fontId="8" fillId="5" borderId="1" xfId="0" applyFont="1" applyFill="1" applyBorder="1"/>
    <xf numFmtId="0" fontId="8" fillId="5" borderId="1" xfId="0" applyFont="1" applyFill="1" applyBorder="1" applyAlignment="1">
      <alignment horizontal="left" vertical="top" wrapText="1"/>
    </xf>
    <xf numFmtId="0" fontId="11" fillId="2" borderId="1" xfId="0" applyFont="1" applyFill="1" applyBorder="1" applyAlignment="1">
      <alignment horizontal="left" vertical="top" wrapText="1"/>
    </xf>
    <xf numFmtId="1" fontId="8" fillId="2" borderId="1" xfId="0" applyNumberFormat="1" applyFont="1" applyFill="1" applyBorder="1" applyAlignment="1">
      <alignment horizontal="center" vertical="center" wrapText="1"/>
    </xf>
    <xf numFmtId="0" fontId="5" fillId="5" borderId="1" xfId="0" applyFont="1" applyFill="1" applyBorder="1" applyAlignment="1">
      <alignment vertical="center" wrapText="1"/>
    </xf>
    <xf numFmtId="0" fontId="3" fillId="5" borderId="1" xfId="0" applyFont="1" applyFill="1" applyBorder="1" applyAlignment="1">
      <alignment horizontal="center" vertical="center" wrapText="1"/>
    </xf>
    <xf numFmtId="0" fontId="2" fillId="5"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8" fillId="0" borderId="1" xfId="0" applyFont="1" applyBorder="1" applyAlignment="1">
      <alignment horizontal="left" vertical="top" wrapText="1"/>
    </xf>
    <xf numFmtId="1" fontId="13" fillId="2"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14" fillId="2" borderId="1" xfId="0" applyFont="1" applyFill="1" applyBorder="1" applyAlignment="1">
      <alignment horizontal="left" vertical="top" wrapText="1"/>
    </xf>
    <xf numFmtId="1" fontId="8" fillId="5" borderId="1" xfId="0" applyNumberFormat="1" applyFont="1" applyFill="1" applyBorder="1" applyAlignment="1">
      <alignment horizontal="left" vertical="top" wrapText="1"/>
    </xf>
    <xf numFmtId="0" fontId="2" fillId="2" borderId="1" xfId="0" applyFont="1" applyFill="1" applyBorder="1" applyAlignment="1">
      <alignment horizontal="center" vertical="top" wrapText="1"/>
    </xf>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left" vertical="center" wrapText="1"/>
    </xf>
    <xf numFmtId="1" fontId="3" fillId="4"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xf>
    <xf numFmtId="0" fontId="8" fillId="0" borderId="1" xfId="0" applyFont="1" applyFill="1" applyBorder="1"/>
    <xf numFmtId="0" fontId="8" fillId="0" borderId="0" xfId="0" applyFont="1" applyFill="1"/>
    <xf numFmtId="0" fontId="8" fillId="6" borderId="0" xfId="0" applyFont="1" applyFill="1"/>
    <xf numFmtId="1" fontId="5" fillId="5" borderId="1" xfId="0" applyNumberFormat="1" applyFont="1" applyFill="1" applyBorder="1" applyAlignment="1">
      <alignment horizontal="center" vertical="center"/>
    </xf>
    <xf numFmtId="0" fontId="5" fillId="2" borderId="1" xfId="0" applyFont="1" applyFill="1" applyBorder="1" applyAlignment="1">
      <alignment horizontal="left" vertical="top" wrapText="1"/>
    </xf>
    <xf numFmtId="1" fontId="5" fillId="2" borderId="1" xfId="0" applyNumberFormat="1" applyFont="1" applyFill="1" applyBorder="1" applyAlignment="1">
      <alignment horizontal="center" vertical="center"/>
    </xf>
    <xf numFmtId="0" fontId="2" fillId="2"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5" fillId="4" borderId="1" xfId="0" applyFont="1" applyFill="1" applyBorder="1" applyAlignment="1">
      <alignment horizontal="center" vertical="center"/>
    </xf>
    <xf numFmtId="0" fontId="8" fillId="4" borderId="1" xfId="0" applyFont="1" applyFill="1" applyBorder="1" applyAlignment="1">
      <alignment horizontal="left"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xf>
    <xf numFmtId="0" fontId="8" fillId="0" borderId="1" xfId="0" applyFont="1" applyBorder="1" applyAlignment="1">
      <alignment wrapText="1"/>
    </xf>
    <xf numFmtId="0" fontId="8" fillId="0" borderId="1" xfId="0" applyFont="1" applyBorder="1" applyAlignment="1">
      <alignment vertical="center" wrapText="1"/>
    </xf>
    <xf numFmtId="0" fontId="8" fillId="0" borderId="1" xfId="0" applyFont="1" applyBorder="1" applyAlignment="1">
      <alignment vertical="center"/>
    </xf>
    <xf numFmtId="49" fontId="5" fillId="4" borderId="1" xfId="0" applyNumberFormat="1" applyFont="1" applyFill="1" applyBorder="1" applyAlignment="1">
      <alignment horizontal="center" vertical="center"/>
    </xf>
    <xf numFmtId="1" fontId="5" fillId="4" borderId="1" xfId="0" quotePrefix="1" applyNumberFormat="1" applyFont="1" applyFill="1" applyBorder="1" applyAlignment="1">
      <alignment horizontal="center" vertical="center" wrapText="1"/>
    </xf>
    <xf numFmtId="49" fontId="5" fillId="5" borderId="1" xfId="0" applyNumberFormat="1" applyFont="1" applyFill="1" applyBorder="1" applyAlignment="1">
      <alignment horizontal="center" vertical="center"/>
    </xf>
    <xf numFmtId="0" fontId="5" fillId="5" borderId="1" xfId="0" applyFont="1" applyFill="1" applyBorder="1" applyAlignment="1">
      <alignment horizontal="justify" vertical="center" wrapText="1"/>
    </xf>
    <xf numFmtId="1" fontId="8" fillId="0" borderId="1" xfId="0" applyNumberFormat="1" applyFont="1" applyBorder="1" applyAlignment="1">
      <alignment horizontal="center" vertical="center"/>
    </xf>
    <xf numFmtId="2" fontId="9" fillId="0" borderId="1" xfId="0" applyNumberFormat="1" applyFont="1" applyBorder="1" applyAlignment="1">
      <alignment horizontal="left" vertical="top" wrapText="1"/>
    </xf>
    <xf numFmtId="1" fontId="8" fillId="5" borderId="1" xfId="0" applyNumberFormat="1" applyFont="1" applyFill="1" applyBorder="1" applyAlignment="1">
      <alignment horizontal="center" vertical="center"/>
    </xf>
    <xf numFmtId="1" fontId="8" fillId="2" borderId="1" xfId="0" applyNumberFormat="1" applyFont="1" applyFill="1" applyBorder="1" applyAlignment="1">
      <alignment horizontal="center" vertical="center"/>
    </xf>
    <xf numFmtId="0" fontId="5" fillId="0" borderId="1" xfId="0" applyFont="1" applyFill="1" applyBorder="1" applyAlignment="1">
      <alignment horizontal="center" vertical="top" wrapText="1"/>
    </xf>
    <xf numFmtId="49" fontId="3" fillId="4" borderId="1" xfId="0" applyNumberFormat="1" applyFont="1" applyFill="1" applyBorder="1" applyAlignment="1">
      <alignment horizontal="center" vertical="center"/>
    </xf>
    <xf numFmtId="1" fontId="5" fillId="4" borderId="1" xfId="0" applyNumberFormat="1" applyFont="1" applyFill="1" applyBorder="1" applyAlignment="1">
      <alignment horizontal="center" vertical="center" wrapText="1"/>
    </xf>
    <xf numFmtId="1" fontId="8" fillId="4" borderId="1" xfId="0" applyNumberFormat="1" applyFont="1" applyFill="1" applyBorder="1" applyAlignment="1">
      <alignment horizontal="left" vertical="top" wrapText="1"/>
    </xf>
    <xf numFmtId="49" fontId="5" fillId="0" borderId="1" xfId="0" applyNumberFormat="1" applyFont="1" applyBorder="1" applyAlignment="1">
      <alignment horizontal="center" vertical="center"/>
    </xf>
    <xf numFmtId="1" fontId="8" fillId="0" borderId="1" xfId="0" applyNumberFormat="1" applyFont="1" applyBorder="1" applyAlignment="1">
      <alignment horizontal="center" vertical="center" wrapText="1"/>
    </xf>
    <xf numFmtId="1" fontId="5" fillId="0" borderId="1" xfId="0" applyNumberFormat="1" applyFont="1" applyFill="1" applyBorder="1" applyAlignment="1">
      <alignment horizontal="center" vertical="top" wrapText="1"/>
    </xf>
    <xf numFmtId="0" fontId="2" fillId="0" borderId="1" xfId="0" applyFont="1" applyBorder="1" applyAlignment="1">
      <alignment horizontal="left" vertical="top" wrapText="1"/>
    </xf>
    <xf numFmtId="49" fontId="5" fillId="0" borderId="1" xfId="0" applyNumberFormat="1" applyFont="1" applyFill="1" applyBorder="1" applyAlignment="1">
      <alignment horizontal="center" vertical="center"/>
    </xf>
    <xf numFmtId="0" fontId="2" fillId="0" borderId="0" xfId="0" applyFont="1" applyAlignment="1">
      <alignment horizontal="center" wrapText="1"/>
    </xf>
    <xf numFmtId="0" fontId="7" fillId="2" borderId="0" xfId="0" applyFont="1" applyFill="1" applyAlignment="1">
      <alignment horizontal="center" vertical="center" wrapText="1"/>
    </xf>
    <xf numFmtId="2" fontId="9" fillId="0" borderId="1" xfId="0" applyNumberFormat="1" applyFont="1" applyFill="1" applyBorder="1" applyAlignment="1">
      <alignment horizontal="left" vertical="top" wrapText="1"/>
    </xf>
    <xf numFmtId="1" fontId="8"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13" fillId="2" borderId="1" xfId="0" applyFont="1" applyFill="1" applyBorder="1" applyAlignment="1">
      <alignment horizontal="center" vertical="top" wrapText="1"/>
    </xf>
    <xf numFmtId="0" fontId="8" fillId="2" borderId="1" xfId="0" applyFont="1" applyFill="1" applyBorder="1" applyAlignment="1">
      <alignment horizontal="left" vertical="center"/>
    </xf>
    <xf numFmtId="164" fontId="8" fillId="0" borderId="1" xfId="0" applyNumberFormat="1" applyFont="1" applyBorder="1" applyAlignment="1">
      <alignment horizontal="center" vertical="center"/>
    </xf>
    <xf numFmtId="49" fontId="3" fillId="5"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1" fontId="2" fillId="0" borderId="1" xfId="0" applyNumberFormat="1" applyFont="1" applyFill="1" applyBorder="1" applyAlignment="1">
      <alignment horizontal="left" vertical="center" wrapText="1"/>
    </xf>
    <xf numFmtId="2" fontId="5" fillId="0" borderId="1" xfId="0" applyNumberFormat="1" applyFont="1" applyBorder="1" applyAlignment="1">
      <alignment horizontal="center" vertical="top" wrapText="1"/>
    </xf>
    <xf numFmtId="2" fontId="5" fillId="5" borderId="1" xfId="0" applyNumberFormat="1" applyFont="1" applyFill="1" applyBorder="1" applyAlignment="1">
      <alignment horizontal="center" vertical="top" wrapText="1"/>
    </xf>
    <xf numFmtId="0" fontId="9" fillId="0" borderId="12" xfId="0" applyFont="1" applyBorder="1" applyAlignment="1">
      <alignment horizontal="justify" vertical="center" wrapText="1"/>
    </xf>
    <xf numFmtId="0" fontId="9" fillId="7" borderId="12" xfId="0" applyFont="1" applyFill="1" applyBorder="1" applyAlignment="1">
      <alignment horizontal="justify" vertical="center" wrapText="1"/>
    </xf>
    <xf numFmtId="0" fontId="2" fillId="7" borderId="2" xfId="0" applyFont="1" applyFill="1" applyBorder="1" applyAlignment="1">
      <alignment horizontal="justify" vertical="center" wrapText="1"/>
    </xf>
    <xf numFmtId="0" fontId="2" fillId="7" borderId="2" xfId="0" applyFont="1" applyFill="1" applyBorder="1" applyAlignment="1">
      <alignment vertical="center" wrapText="1"/>
    </xf>
    <xf numFmtId="0" fontId="9" fillId="7" borderId="12" xfId="0" applyFont="1" applyFill="1" applyBorder="1" applyAlignment="1">
      <alignment vertical="center" wrapText="1"/>
    </xf>
    <xf numFmtId="0" fontId="9" fillId="7" borderId="2"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8" fillId="0" borderId="0" xfId="0" applyFont="1" applyAlignment="1">
      <alignment vertical="center"/>
    </xf>
    <xf numFmtId="0" fontId="8" fillId="5" borderId="1" xfId="0" applyFont="1" applyFill="1" applyBorder="1" applyAlignment="1">
      <alignment vertical="center"/>
    </xf>
    <xf numFmtId="0" fontId="8" fillId="2" borderId="1" xfId="0" applyFont="1" applyFill="1" applyBorder="1" applyAlignment="1">
      <alignment vertical="center"/>
    </xf>
    <xf numFmtId="1" fontId="5" fillId="5" borderId="1" xfId="0" applyNumberFormat="1" applyFont="1" applyFill="1" applyBorder="1" applyAlignment="1">
      <alignment horizontal="left" vertical="center" wrapText="1"/>
    </xf>
    <xf numFmtId="0" fontId="2" fillId="2" borderId="1" xfId="0" applyFont="1" applyFill="1" applyBorder="1" applyAlignment="1">
      <alignment vertical="center"/>
    </xf>
    <xf numFmtId="0" fontId="8" fillId="0" borderId="1" xfId="0" applyFont="1" applyFill="1" applyBorder="1" applyAlignment="1">
      <alignment vertical="center"/>
    </xf>
    <xf numFmtId="0" fontId="2" fillId="0" borderId="1" xfId="0" applyFont="1" applyBorder="1" applyAlignment="1">
      <alignment vertical="center"/>
    </xf>
    <xf numFmtId="0" fontId="2" fillId="0" borderId="0" xfId="0" applyFont="1" applyAlignment="1">
      <alignment vertical="center"/>
    </xf>
    <xf numFmtId="49" fontId="3" fillId="5" borderId="6"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49" fontId="3" fillId="5" borderId="9" xfId="0" applyNumberFormat="1" applyFont="1" applyFill="1" applyBorder="1" applyAlignment="1">
      <alignment horizontal="center" vertical="center" wrapText="1"/>
    </xf>
    <xf numFmtId="49" fontId="3" fillId="5" borderId="3" xfId="0" applyNumberFormat="1" applyFont="1" applyFill="1" applyBorder="1" applyAlignment="1">
      <alignment horizontal="center" vertical="center" wrapText="1"/>
    </xf>
    <xf numFmtId="49" fontId="3" fillId="5" borderId="4" xfId="0" applyNumberFormat="1" applyFont="1" applyFill="1" applyBorder="1" applyAlignment="1">
      <alignment horizontal="center" vertical="center" wrapText="1"/>
    </xf>
    <xf numFmtId="49" fontId="3" fillId="5" borderId="5"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horizont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1" fontId="3" fillId="5" borderId="6" xfId="0" applyNumberFormat="1" applyFont="1" applyFill="1" applyBorder="1" applyAlignment="1">
      <alignment horizontal="center" vertical="center"/>
    </xf>
    <xf numFmtId="1" fontId="3" fillId="5" borderId="8" xfId="0" applyNumberFormat="1" applyFont="1" applyFill="1" applyBorder="1" applyAlignment="1">
      <alignment horizontal="center" vertical="center"/>
    </xf>
    <xf numFmtId="1" fontId="3" fillId="5" borderId="9" xfId="0" applyNumberFormat="1" applyFont="1" applyFill="1" applyBorder="1" applyAlignment="1">
      <alignment horizontal="center" vertical="center"/>
    </xf>
    <xf numFmtId="0" fontId="5" fillId="3" borderId="1" xfId="0" applyFont="1" applyFill="1" applyBorder="1" applyAlignment="1">
      <alignment horizontal="left" vertical="center" wrapText="1"/>
    </xf>
    <xf numFmtId="0" fontId="8" fillId="0" borderId="1" xfId="0" applyFont="1" applyBorder="1" applyAlignment="1">
      <alignment horizontal="center" vertical="center" wrapText="1"/>
    </xf>
    <xf numFmtId="49" fontId="3" fillId="2" borderId="1"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9" fillId="7" borderId="10" xfId="0" applyFont="1" applyFill="1" applyBorder="1" applyAlignment="1">
      <alignment horizontal="left" vertical="center" wrapText="1"/>
    </xf>
    <xf numFmtId="0" fontId="9" fillId="7" borderId="11" xfId="0" applyFont="1" applyFill="1" applyBorder="1" applyAlignment="1">
      <alignment horizontal="left" vertical="center" wrapText="1"/>
    </xf>
    <xf numFmtId="1" fontId="3" fillId="5" borderId="6" xfId="0" applyNumberFormat="1" applyFont="1" applyFill="1" applyBorder="1" applyAlignment="1">
      <alignment horizontal="center" vertical="center" wrapText="1"/>
    </xf>
    <xf numFmtId="1" fontId="3" fillId="5" borderId="8" xfId="0" applyNumberFormat="1" applyFont="1" applyFill="1" applyBorder="1" applyAlignment="1">
      <alignment horizontal="center" vertical="center" wrapText="1"/>
    </xf>
    <xf numFmtId="1" fontId="3" fillId="5" borderId="9" xfId="0" applyNumberFormat="1" applyFont="1" applyFill="1" applyBorder="1" applyAlignment="1">
      <alignment horizontal="center" vertical="center" wrapText="1"/>
    </xf>
    <xf numFmtId="1" fontId="5" fillId="5" borderId="6" xfId="0" applyNumberFormat="1" applyFont="1" applyFill="1" applyBorder="1" applyAlignment="1">
      <alignment horizontal="center" vertical="center" wrapText="1"/>
    </xf>
    <xf numFmtId="1" fontId="5" fillId="5" borderId="9" xfId="0" applyNumberFormat="1" applyFont="1" applyFill="1" applyBorder="1" applyAlignment="1">
      <alignment horizontal="center" vertical="center" wrapText="1"/>
    </xf>
    <xf numFmtId="0" fontId="9" fillId="2" borderId="6"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2" borderId="9" xfId="0" applyFont="1" applyFill="1" applyBorder="1" applyAlignment="1">
      <alignment horizontal="left" vertical="top" wrapText="1"/>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9" xfId="0" applyFont="1" applyFill="1" applyBorder="1" applyAlignment="1">
      <alignment horizontal="center" vertical="top" wrapText="1"/>
    </xf>
    <xf numFmtId="0" fontId="5" fillId="5" borderId="1" xfId="0" applyFont="1" applyFill="1" applyBorder="1" applyAlignment="1">
      <alignment horizontal="lef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L486"/>
  <sheetViews>
    <sheetView tabSelected="1" topLeftCell="A70" zoomScale="115" zoomScaleNormal="115" zoomScaleSheetLayoutView="100" workbookViewId="0">
      <selection activeCell="B27" sqref="B27"/>
    </sheetView>
  </sheetViews>
  <sheetFormatPr defaultColWidth="9.109375" defaultRowHeight="10.199999999999999" x14ac:dyDescent="0.2"/>
  <cols>
    <col min="1" max="1" width="7" style="1" customWidth="1"/>
    <col min="2" max="2" width="40.88671875" style="1" customWidth="1"/>
    <col min="3" max="3" width="6.33203125" style="2" customWidth="1"/>
    <col min="4" max="4" width="7.6640625" style="2" customWidth="1"/>
    <col min="5" max="5" width="9.21875" style="2" customWidth="1"/>
    <col min="6" max="6" width="8.44140625" style="2" customWidth="1"/>
    <col min="7" max="7" width="9.33203125" style="100" customWidth="1"/>
    <col min="8" max="8" width="11.21875" style="99" customWidth="1"/>
    <col min="9" max="9" width="13.5546875" style="1" customWidth="1"/>
    <col min="10" max="10" width="34" style="1" customWidth="1"/>
    <col min="11" max="11" width="17" style="1" customWidth="1"/>
    <col min="12" max="16384" width="9.109375" style="1"/>
  </cols>
  <sheetData>
    <row r="1" spans="1:11" x14ac:dyDescent="0.2">
      <c r="E1" s="3"/>
      <c r="F1" s="3"/>
      <c r="G1" s="3"/>
      <c r="H1" s="3"/>
    </row>
    <row r="2" spans="1:11" s="2" customFormat="1" ht="23.55" customHeight="1" x14ac:dyDescent="0.2">
      <c r="A2" s="4"/>
      <c r="B2" s="135" t="s">
        <v>0</v>
      </c>
      <c r="C2" s="135"/>
      <c r="D2" s="5"/>
      <c r="E2" s="3"/>
      <c r="F2" s="3"/>
      <c r="G2" s="3"/>
      <c r="H2" s="3"/>
      <c r="I2" s="6"/>
      <c r="J2" s="6"/>
      <c r="K2" s="6"/>
    </row>
    <row r="3" spans="1:11" s="2" customFormat="1" ht="31.8" customHeight="1" x14ac:dyDescent="0.2">
      <c r="A3" s="4"/>
      <c r="B3" s="136" t="s">
        <v>39</v>
      </c>
      <c r="C3" s="136"/>
      <c r="D3" s="7"/>
      <c r="E3" s="3"/>
      <c r="F3" s="3"/>
      <c r="G3" s="3"/>
      <c r="H3" s="3"/>
      <c r="I3" s="6"/>
      <c r="J3" s="6"/>
      <c r="K3" s="6"/>
    </row>
    <row r="4" spans="1:11" ht="98.4" customHeight="1" x14ac:dyDescent="0.2">
      <c r="A4" s="8"/>
      <c r="B4" s="137" t="s">
        <v>61</v>
      </c>
      <c r="C4" s="138"/>
      <c r="D4" s="9"/>
      <c r="E4" s="3"/>
      <c r="F4" s="3"/>
      <c r="G4" s="3"/>
      <c r="H4" s="3"/>
      <c r="I4" s="3"/>
      <c r="J4" s="3"/>
      <c r="K4" s="3"/>
    </row>
    <row r="5" spans="1:11" x14ac:dyDescent="0.2">
      <c r="A5" s="8"/>
      <c r="B5" s="10"/>
      <c r="C5" s="10"/>
      <c r="D5" s="9"/>
      <c r="E5" s="9"/>
      <c r="F5" s="3"/>
      <c r="G5" s="3"/>
      <c r="H5" s="3"/>
      <c r="I5" s="3"/>
      <c r="J5" s="3"/>
      <c r="K5" s="3"/>
    </row>
    <row r="6" spans="1:11" ht="92.4" customHeight="1" x14ac:dyDescent="0.2">
      <c r="A6" s="8"/>
      <c r="B6" s="11" t="s">
        <v>62</v>
      </c>
      <c r="C6" s="10"/>
      <c r="D6" s="9"/>
      <c r="E6" s="9"/>
      <c r="F6" s="3"/>
      <c r="G6" s="3"/>
      <c r="H6" s="3"/>
      <c r="I6" s="3"/>
      <c r="J6" s="3"/>
      <c r="K6" s="3"/>
    </row>
    <row r="7" spans="1:11" ht="31.5" customHeight="1" x14ac:dyDescent="0.2">
      <c r="A7" s="139" t="s">
        <v>1</v>
      </c>
      <c r="B7" s="140"/>
      <c r="C7" s="140"/>
      <c r="D7" s="12"/>
      <c r="E7" s="12"/>
      <c r="F7" s="3"/>
      <c r="G7" s="3"/>
      <c r="H7" s="3"/>
      <c r="I7" s="3"/>
      <c r="J7" s="3"/>
      <c r="K7" s="3"/>
    </row>
    <row r="8" spans="1:11" ht="30.6" x14ac:dyDescent="0.2">
      <c r="A8" s="13" t="s">
        <v>2</v>
      </c>
      <c r="B8" s="14" t="s">
        <v>3</v>
      </c>
      <c r="C8" s="15" t="s">
        <v>4</v>
      </c>
      <c r="D8" s="15" t="s">
        <v>29</v>
      </c>
      <c r="E8" s="15" t="s">
        <v>30</v>
      </c>
      <c r="F8" s="15" t="s">
        <v>31</v>
      </c>
      <c r="G8" s="146" t="s">
        <v>32</v>
      </c>
      <c r="H8" s="146"/>
      <c r="I8" s="146"/>
      <c r="J8" s="16" t="s">
        <v>33</v>
      </c>
      <c r="K8" s="16" t="s">
        <v>34</v>
      </c>
    </row>
    <row r="9" spans="1:11" ht="33.6" customHeight="1" x14ac:dyDescent="0.2">
      <c r="A9" s="141" t="s">
        <v>5</v>
      </c>
      <c r="B9" s="141"/>
      <c r="C9" s="17">
        <f>SUM(C10+C34+C50+C55+C67)</f>
        <v>100</v>
      </c>
      <c r="D9" s="17"/>
      <c r="E9" s="17"/>
      <c r="F9" s="17"/>
      <c r="G9" s="18"/>
      <c r="H9" s="19"/>
      <c r="I9" s="8"/>
      <c r="J9" s="8"/>
      <c r="K9" s="8"/>
    </row>
    <row r="10" spans="1:11" s="2" customFormat="1" ht="33" customHeight="1" x14ac:dyDescent="0.2">
      <c r="A10" s="20">
        <v>1</v>
      </c>
      <c r="B10" s="21" t="s">
        <v>40</v>
      </c>
      <c r="C10" s="22">
        <f>C11+C16+C21+C25+C30</f>
        <v>49</v>
      </c>
      <c r="D10" s="22"/>
      <c r="E10" s="22"/>
      <c r="F10" s="22"/>
      <c r="G10" s="22"/>
      <c r="H10" s="22"/>
      <c r="I10" s="22"/>
      <c r="J10" s="22"/>
      <c r="K10" s="22"/>
    </row>
    <row r="11" spans="1:11" ht="91.8" x14ac:dyDescent="0.2">
      <c r="A11" s="132" t="s">
        <v>6</v>
      </c>
      <c r="B11" s="24" t="s">
        <v>63</v>
      </c>
      <c r="C11" s="156">
        <v>15</v>
      </c>
      <c r="D11" s="25"/>
      <c r="E11" s="25"/>
      <c r="F11" s="25"/>
      <c r="G11" s="53" t="s">
        <v>71</v>
      </c>
      <c r="H11" s="25" t="s">
        <v>35</v>
      </c>
      <c r="I11" s="25"/>
      <c r="J11" s="26" t="s">
        <v>74</v>
      </c>
      <c r="K11" s="25"/>
    </row>
    <row r="12" spans="1:11" ht="42" customHeight="1" x14ac:dyDescent="0.2">
      <c r="A12" s="133"/>
      <c r="B12" s="152" t="s">
        <v>64</v>
      </c>
      <c r="C12" s="157"/>
      <c r="D12" s="17"/>
      <c r="E12" s="17"/>
      <c r="F12" s="17"/>
      <c r="G12" s="28"/>
      <c r="H12" s="29">
        <f>((80-50)*15/(80-50))</f>
        <v>15</v>
      </c>
      <c r="I12" s="119" t="s">
        <v>65</v>
      </c>
      <c r="J12" s="8"/>
      <c r="K12" s="8"/>
    </row>
    <row r="13" spans="1:11" s="36" customFormat="1" ht="25.8" customHeight="1" thickBot="1" x14ac:dyDescent="0.25">
      <c r="A13" s="133"/>
      <c r="B13" s="153"/>
      <c r="C13" s="158"/>
      <c r="D13" s="33"/>
      <c r="E13" s="33"/>
      <c r="F13" s="33"/>
      <c r="G13" s="37"/>
      <c r="H13" s="110">
        <f>((75-50)*15/(80-50))</f>
        <v>12.5</v>
      </c>
      <c r="I13" s="119" t="s">
        <v>66</v>
      </c>
      <c r="J13" s="35"/>
      <c r="K13" s="35"/>
    </row>
    <row r="14" spans="1:11" s="36" customFormat="1" ht="112.8" customHeight="1" x14ac:dyDescent="0.2">
      <c r="A14" s="133"/>
      <c r="B14" s="154" t="s">
        <v>70</v>
      </c>
      <c r="C14" s="30"/>
      <c r="D14" s="30"/>
      <c r="E14" s="30"/>
      <c r="F14" s="30"/>
      <c r="G14" s="28"/>
      <c r="H14" s="29">
        <f>((60-50)*15/(80-50))</f>
        <v>5</v>
      </c>
      <c r="I14" s="120" t="s">
        <v>67</v>
      </c>
      <c r="J14" s="109"/>
      <c r="K14" s="35"/>
    </row>
    <row r="15" spans="1:11" s="36" customFormat="1" ht="20.399999999999999" x14ac:dyDescent="0.2">
      <c r="A15" s="134"/>
      <c r="B15" s="155"/>
      <c r="C15" s="30"/>
      <c r="D15" s="30"/>
      <c r="E15" s="30"/>
      <c r="F15" s="30"/>
      <c r="G15" s="28"/>
      <c r="H15" s="29">
        <f>((50-50)*15/(80-50))</f>
        <v>0</v>
      </c>
      <c r="I15" s="120" t="s">
        <v>72</v>
      </c>
      <c r="J15" s="109"/>
      <c r="K15" s="35"/>
    </row>
    <row r="16" spans="1:11" s="36" customFormat="1" ht="122.4" x14ac:dyDescent="0.2">
      <c r="A16" s="129" t="s">
        <v>7</v>
      </c>
      <c r="B16" s="40" t="s">
        <v>68</v>
      </c>
      <c r="C16" s="159">
        <v>10</v>
      </c>
      <c r="D16" s="41"/>
      <c r="E16" s="41"/>
      <c r="F16" s="41"/>
      <c r="G16" s="53" t="s">
        <v>71</v>
      </c>
      <c r="H16" s="41"/>
      <c r="I16" s="41"/>
      <c r="J16" s="26" t="s">
        <v>75</v>
      </c>
      <c r="K16" s="41"/>
    </row>
    <row r="17" spans="1:11" ht="78.599999999999994" customHeight="1" x14ac:dyDescent="0.2">
      <c r="A17" s="130"/>
      <c r="B17" s="118" t="s">
        <v>69</v>
      </c>
      <c r="C17" s="160"/>
      <c r="D17" s="25"/>
      <c r="E17" s="25"/>
      <c r="F17" s="25"/>
      <c r="G17" s="53"/>
      <c r="H17" s="42">
        <f>((80-0)*10/(80-0))</f>
        <v>10</v>
      </c>
      <c r="I17" s="120" t="s">
        <v>76</v>
      </c>
      <c r="K17" s="43"/>
    </row>
    <row r="18" spans="1:11" s="36" customFormat="1" ht="51" customHeight="1" x14ac:dyDescent="0.2">
      <c r="A18" s="130"/>
      <c r="B18" s="161" t="s">
        <v>73</v>
      </c>
      <c r="C18" s="33"/>
      <c r="D18" s="33"/>
      <c r="E18" s="33"/>
      <c r="F18" s="33"/>
      <c r="G18" s="34"/>
      <c r="H18" s="111">
        <f>((77-0)*10/(80-0))</f>
        <v>9.625</v>
      </c>
      <c r="I18" s="120" t="s">
        <v>77</v>
      </c>
      <c r="J18" s="81"/>
      <c r="K18" s="35"/>
    </row>
    <row r="19" spans="1:11" s="36" customFormat="1" ht="34.799999999999997" customHeight="1" x14ac:dyDescent="0.2">
      <c r="A19" s="130"/>
      <c r="B19" s="162"/>
      <c r="C19" s="33"/>
      <c r="D19" s="33"/>
      <c r="E19" s="33"/>
      <c r="F19" s="33"/>
      <c r="G19" s="34"/>
      <c r="H19" s="111">
        <f>((65-0)*10/(80-0))</f>
        <v>8.125</v>
      </c>
      <c r="I19" s="120" t="s">
        <v>78</v>
      </c>
      <c r="J19" s="81"/>
      <c r="K19" s="35"/>
    </row>
    <row r="20" spans="1:11" s="36" customFormat="1" ht="51.6" customHeight="1" x14ac:dyDescent="0.2">
      <c r="A20" s="131"/>
      <c r="B20" s="163"/>
      <c r="C20" s="33"/>
      <c r="D20" s="33"/>
      <c r="E20" s="33"/>
      <c r="F20" s="33"/>
      <c r="G20" s="34"/>
      <c r="H20" s="42">
        <f>((0-0)*10/(80-0))</f>
        <v>0</v>
      </c>
      <c r="I20" s="120" t="s">
        <v>79</v>
      </c>
      <c r="J20" s="81"/>
      <c r="K20" s="35"/>
    </row>
    <row r="21" spans="1:11" s="36" customFormat="1" ht="158.4" customHeight="1" thickBot="1" x14ac:dyDescent="0.25">
      <c r="A21" s="132" t="s">
        <v>8</v>
      </c>
      <c r="B21" s="52" t="s">
        <v>80</v>
      </c>
      <c r="C21" s="53">
        <v>10</v>
      </c>
      <c r="D21" s="53"/>
      <c r="E21" s="53"/>
      <c r="F21" s="53"/>
      <c r="G21" s="53" t="s">
        <v>71</v>
      </c>
      <c r="H21" s="53"/>
      <c r="I21" s="53"/>
      <c r="J21" s="54" t="s">
        <v>82</v>
      </c>
      <c r="K21" s="53"/>
    </row>
    <row r="22" spans="1:11" s="36" customFormat="1" ht="21" thickBot="1" x14ac:dyDescent="0.25">
      <c r="A22" s="133"/>
      <c r="B22" s="114" t="s">
        <v>81</v>
      </c>
      <c r="C22" s="44"/>
      <c r="D22" s="44"/>
      <c r="E22" s="44"/>
      <c r="F22" s="44"/>
      <c r="G22" s="28"/>
      <c r="H22" s="29">
        <f>((10-0)*10/(10-0))</f>
        <v>10</v>
      </c>
      <c r="I22" s="120" t="s">
        <v>84</v>
      </c>
      <c r="J22" s="55"/>
      <c r="K22" s="35"/>
    </row>
    <row r="23" spans="1:11" s="36" customFormat="1" ht="96.6" customHeight="1" x14ac:dyDescent="0.2">
      <c r="A23" s="133"/>
      <c r="B23" s="154" t="s">
        <v>83</v>
      </c>
      <c r="C23" s="44"/>
      <c r="D23" s="44"/>
      <c r="E23" s="44"/>
      <c r="F23" s="44"/>
      <c r="G23" s="28"/>
      <c r="H23" s="29">
        <f>((8-0)*10/(10-0))</f>
        <v>8</v>
      </c>
      <c r="I23" s="121"/>
      <c r="J23" s="55"/>
      <c r="K23" s="35"/>
    </row>
    <row r="24" spans="1:11" s="36" customFormat="1" ht="30.6" customHeight="1" x14ac:dyDescent="0.2">
      <c r="A24" s="134"/>
      <c r="B24" s="155"/>
      <c r="C24" s="108"/>
      <c r="D24" s="108"/>
      <c r="E24" s="108"/>
      <c r="F24" s="108"/>
      <c r="G24" s="28"/>
      <c r="H24" s="29">
        <f>((0-0)*10/(10-0))</f>
        <v>0</v>
      </c>
      <c r="I24" s="120" t="s">
        <v>79</v>
      </c>
      <c r="J24" s="55"/>
      <c r="K24" s="35"/>
    </row>
    <row r="25" spans="1:11" s="46" customFormat="1" ht="233.4" customHeight="1" x14ac:dyDescent="0.2">
      <c r="A25" s="107" t="s">
        <v>12</v>
      </c>
      <c r="B25" s="47" t="s">
        <v>23</v>
      </c>
      <c r="C25" s="41">
        <f>C26+C27+C28</f>
        <v>9</v>
      </c>
      <c r="D25" s="41"/>
      <c r="E25" s="41"/>
      <c r="F25" s="41"/>
      <c r="G25" s="41"/>
      <c r="H25" s="49"/>
      <c r="I25" s="122"/>
      <c r="J25" s="49" t="s">
        <v>116</v>
      </c>
      <c r="K25" s="48"/>
    </row>
    <row r="26" spans="1:11" s="46" customFormat="1" ht="47.4" customHeight="1" x14ac:dyDescent="0.2">
      <c r="A26" s="149"/>
      <c r="B26" s="39" t="s">
        <v>85</v>
      </c>
      <c r="C26" s="51">
        <v>5</v>
      </c>
      <c r="D26" s="57"/>
      <c r="E26" s="57"/>
      <c r="F26" s="57"/>
      <c r="G26" s="45"/>
      <c r="H26" s="58"/>
      <c r="I26" s="123"/>
      <c r="J26" s="105"/>
      <c r="K26" s="45"/>
    </row>
    <row r="27" spans="1:11" s="46" customFormat="1" ht="47.4" customHeight="1" x14ac:dyDescent="0.2">
      <c r="A27" s="150"/>
      <c r="B27" s="39" t="s">
        <v>103</v>
      </c>
      <c r="C27" s="51">
        <v>4</v>
      </c>
      <c r="D27" s="57"/>
      <c r="E27" s="57"/>
      <c r="F27" s="57"/>
      <c r="G27" s="45"/>
      <c r="H27" s="58"/>
      <c r="I27" s="123"/>
      <c r="J27" s="105"/>
      <c r="K27" s="45"/>
    </row>
    <row r="28" spans="1:11" s="46" customFormat="1" ht="111" customHeight="1" x14ac:dyDescent="0.2">
      <c r="A28" s="150"/>
      <c r="B28" s="39" t="s">
        <v>41</v>
      </c>
      <c r="C28" s="61">
        <v>0</v>
      </c>
      <c r="D28" s="59"/>
      <c r="E28" s="59"/>
      <c r="F28" s="59"/>
      <c r="G28" s="45"/>
      <c r="H28" s="106"/>
      <c r="I28" s="123"/>
      <c r="J28" s="105"/>
      <c r="K28" s="45"/>
    </row>
    <row r="29" spans="1:11" s="46" customFormat="1" ht="27.6" customHeight="1" x14ac:dyDescent="0.2">
      <c r="A29" s="151"/>
      <c r="B29" s="50" t="s">
        <v>104</v>
      </c>
      <c r="C29" s="59"/>
      <c r="D29" s="59"/>
      <c r="E29" s="59"/>
      <c r="F29" s="59"/>
      <c r="H29" s="106"/>
      <c r="I29" s="123"/>
      <c r="J29" s="105"/>
      <c r="K29" s="45"/>
    </row>
    <row r="30" spans="1:11" s="46" customFormat="1" ht="96" customHeight="1" x14ac:dyDescent="0.2">
      <c r="A30" s="129" t="s">
        <v>22</v>
      </c>
      <c r="B30" s="47" t="s">
        <v>88</v>
      </c>
      <c r="C30" s="41">
        <v>5</v>
      </c>
      <c r="D30" s="41"/>
      <c r="E30" s="41"/>
      <c r="F30" s="41"/>
      <c r="G30" s="41"/>
      <c r="H30" s="41"/>
      <c r="I30" s="124"/>
      <c r="J30" s="60" t="s">
        <v>89</v>
      </c>
      <c r="K30" s="41"/>
    </row>
    <row r="31" spans="1:11" s="46" customFormat="1" ht="30.6" x14ac:dyDescent="0.2">
      <c r="A31" s="130"/>
      <c r="B31" s="39" t="s">
        <v>86</v>
      </c>
      <c r="C31" s="51">
        <v>5</v>
      </c>
      <c r="D31" s="51"/>
      <c r="E31" s="51"/>
      <c r="F31" s="51"/>
      <c r="G31" s="61"/>
      <c r="H31" s="104"/>
      <c r="I31" s="123"/>
      <c r="J31" s="45"/>
      <c r="K31" s="45"/>
    </row>
    <row r="32" spans="1:11" s="46" customFormat="1" ht="20.399999999999999" x14ac:dyDescent="0.2">
      <c r="A32" s="130"/>
      <c r="B32" s="39" t="s">
        <v>87</v>
      </c>
      <c r="C32" s="51">
        <v>0</v>
      </c>
      <c r="D32" s="51"/>
      <c r="E32" s="51"/>
      <c r="F32" s="51"/>
      <c r="G32" s="28"/>
      <c r="H32" s="104"/>
      <c r="I32" s="123"/>
      <c r="J32" s="45"/>
      <c r="K32" s="45"/>
    </row>
    <row r="33" spans="1:64" s="46" customFormat="1" ht="20.399999999999999" x14ac:dyDescent="0.2">
      <c r="A33" s="131"/>
      <c r="B33" s="50" t="s">
        <v>21</v>
      </c>
      <c r="C33" s="51"/>
      <c r="D33" s="51"/>
      <c r="E33" s="51"/>
      <c r="F33" s="51"/>
      <c r="G33" s="28"/>
      <c r="H33" s="28"/>
      <c r="I33" s="123"/>
      <c r="J33" s="45"/>
      <c r="K33" s="45"/>
    </row>
    <row r="34" spans="1:64" s="36" customFormat="1" ht="20.399999999999999" customHeight="1" x14ac:dyDescent="0.2">
      <c r="A34" s="62" t="s">
        <v>10</v>
      </c>
      <c r="B34" s="63" t="s">
        <v>42</v>
      </c>
      <c r="C34" s="64">
        <f>C35+C40</f>
        <v>10</v>
      </c>
      <c r="D34" s="64"/>
      <c r="E34" s="64"/>
      <c r="F34" s="64"/>
      <c r="G34" s="64"/>
      <c r="H34" s="64"/>
      <c r="I34" s="64"/>
      <c r="J34" s="64"/>
      <c r="K34" s="64"/>
    </row>
    <row r="35" spans="1:64" s="36" customFormat="1" ht="100.8" customHeight="1" x14ac:dyDescent="0.2">
      <c r="A35" s="142" t="s">
        <v>19</v>
      </c>
      <c r="B35" s="167" t="s">
        <v>43</v>
      </c>
      <c r="C35" s="143">
        <v>5</v>
      </c>
      <c r="D35" s="143"/>
      <c r="E35" s="143"/>
      <c r="F35" s="143"/>
      <c r="G35" s="164" t="s">
        <v>44</v>
      </c>
      <c r="H35" s="42"/>
      <c r="I35" s="52"/>
      <c r="J35" s="49" t="s">
        <v>115</v>
      </c>
      <c r="K35" s="48"/>
    </row>
    <row r="36" spans="1:64" s="36" customFormat="1" ht="43.2" customHeight="1" x14ac:dyDescent="0.2">
      <c r="A36" s="142"/>
      <c r="B36" s="167"/>
      <c r="C36" s="144"/>
      <c r="D36" s="144"/>
      <c r="E36" s="144"/>
      <c r="F36" s="144"/>
      <c r="G36" s="165"/>
      <c r="H36" s="34">
        <f>((20-10)*5/(20-10))</f>
        <v>5</v>
      </c>
      <c r="I36" s="120" t="s">
        <v>106</v>
      </c>
      <c r="J36" s="35"/>
      <c r="K36" s="35"/>
    </row>
    <row r="37" spans="1:64" s="36" customFormat="1" ht="36.6" customHeight="1" thickBot="1" x14ac:dyDescent="0.25">
      <c r="A37" s="142"/>
      <c r="B37" s="167"/>
      <c r="C37" s="145"/>
      <c r="D37" s="145"/>
      <c r="E37" s="145"/>
      <c r="F37" s="145"/>
      <c r="G37" s="166"/>
      <c r="H37" s="34">
        <f>((18-10)*5/(20-10))</f>
        <v>4</v>
      </c>
      <c r="I37" s="120" t="s">
        <v>107</v>
      </c>
      <c r="J37" s="35"/>
      <c r="K37" s="35"/>
    </row>
    <row r="38" spans="1:64" s="69" customFormat="1" ht="52.2" customHeight="1" thickBot="1" x14ac:dyDescent="0.25">
      <c r="A38" s="65"/>
      <c r="B38" s="115" t="s">
        <v>105</v>
      </c>
      <c r="C38" s="66"/>
      <c r="D38" s="66"/>
      <c r="E38" s="66"/>
      <c r="F38" s="66"/>
      <c r="G38" s="67"/>
      <c r="H38" s="34">
        <f>((15-10)*5/(20-10))</f>
        <v>2.5</v>
      </c>
      <c r="I38" s="120" t="s">
        <v>108</v>
      </c>
      <c r="J38" s="67"/>
      <c r="K38" s="67"/>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8"/>
      <c r="BL38" s="68"/>
    </row>
    <row r="39" spans="1:64" s="69" customFormat="1" ht="52.8" customHeight="1" thickBot="1" x14ac:dyDescent="0.25">
      <c r="A39" s="65"/>
      <c r="B39" s="116" t="s">
        <v>109</v>
      </c>
      <c r="C39" s="66"/>
      <c r="D39" s="66"/>
      <c r="E39" s="66"/>
      <c r="F39" s="66"/>
      <c r="G39" s="67"/>
      <c r="H39" s="34">
        <f>((10-10)*5/(20-10))</f>
        <v>0</v>
      </c>
      <c r="I39" s="120" t="s">
        <v>102</v>
      </c>
      <c r="J39" s="67"/>
      <c r="K39" s="67"/>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row>
    <row r="40" spans="1:64" s="36" customFormat="1" ht="106.2" customHeight="1" x14ac:dyDescent="0.2">
      <c r="A40" s="23" t="s">
        <v>20</v>
      </c>
      <c r="B40" s="47" t="s">
        <v>90</v>
      </c>
      <c r="C40" s="70">
        <f>MAX(C41:C45)</f>
        <v>5</v>
      </c>
      <c r="D40" s="70"/>
      <c r="E40" s="70"/>
      <c r="F40" s="70"/>
      <c r="G40" s="54" t="s">
        <v>91</v>
      </c>
      <c r="H40" s="70"/>
      <c r="I40" s="70"/>
      <c r="J40" s="49" t="s">
        <v>92</v>
      </c>
      <c r="K40" s="70"/>
    </row>
    <row r="41" spans="1:64" s="46" customFormat="1" ht="22.8" customHeight="1" thickBot="1" x14ac:dyDescent="0.25">
      <c r="A41" s="27"/>
      <c r="B41" s="71" t="s">
        <v>45</v>
      </c>
      <c r="C41" s="72">
        <v>5</v>
      </c>
      <c r="D41" s="72"/>
      <c r="E41" s="72"/>
      <c r="F41" s="72"/>
      <c r="G41" s="45"/>
      <c r="H41" s="28"/>
      <c r="I41" s="123"/>
      <c r="J41" s="45"/>
      <c r="K41" s="45"/>
    </row>
    <row r="42" spans="1:64" s="46" customFormat="1" ht="75.599999999999994" customHeight="1" thickBot="1" x14ac:dyDescent="0.25">
      <c r="A42" s="148"/>
      <c r="B42" s="117" t="s">
        <v>93</v>
      </c>
      <c r="C42" s="72"/>
      <c r="D42" s="72"/>
      <c r="E42" s="72"/>
      <c r="F42" s="72"/>
      <c r="G42" s="39"/>
      <c r="H42" s="28"/>
      <c r="I42" s="123"/>
      <c r="J42" s="45"/>
      <c r="K42" s="45"/>
    </row>
    <row r="43" spans="1:64" s="46" customFormat="1" ht="23.4" customHeight="1" thickBot="1" x14ac:dyDescent="0.25">
      <c r="A43" s="148"/>
      <c r="B43" s="71" t="s">
        <v>46</v>
      </c>
      <c r="C43" s="72">
        <v>5</v>
      </c>
      <c r="D43" s="72"/>
      <c r="E43" s="72"/>
      <c r="F43" s="72"/>
      <c r="G43" s="39"/>
      <c r="H43" s="28"/>
      <c r="I43" s="123"/>
      <c r="J43" s="45"/>
      <c r="K43" s="45"/>
    </row>
    <row r="44" spans="1:64" s="46" customFormat="1" ht="77.400000000000006" customHeight="1" thickBot="1" x14ac:dyDescent="0.25">
      <c r="A44" s="136"/>
      <c r="B44" s="117" t="s">
        <v>94</v>
      </c>
      <c r="C44" s="72"/>
      <c r="D44" s="72"/>
      <c r="E44" s="72"/>
      <c r="F44" s="72"/>
      <c r="G44" s="73"/>
      <c r="H44" s="28"/>
      <c r="I44" s="123"/>
      <c r="J44" s="45"/>
      <c r="K44" s="45"/>
    </row>
    <row r="45" spans="1:64" s="46" customFormat="1" ht="24.6" customHeight="1" thickBot="1" x14ac:dyDescent="0.25">
      <c r="A45" s="136"/>
      <c r="B45" s="71" t="s">
        <v>47</v>
      </c>
      <c r="C45" s="72">
        <v>5</v>
      </c>
      <c r="D45" s="72"/>
      <c r="E45" s="72"/>
      <c r="F45" s="72"/>
      <c r="G45" s="73"/>
      <c r="H45" s="28"/>
      <c r="I45" s="123"/>
      <c r="J45" s="45"/>
      <c r="K45" s="45"/>
    </row>
    <row r="46" spans="1:64" s="46" customFormat="1" ht="65.400000000000006" customHeight="1" thickBot="1" x14ac:dyDescent="0.25">
      <c r="A46" s="136"/>
      <c r="B46" s="117" t="s">
        <v>95</v>
      </c>
      <c r="C46" s="72"/>
      <c r="D46" s="72"/>
      <c r="E46" s="72"/>
      <c r="F46" s="72"/>
      <c r="G46" s="71"/>
      <c r="H46" s="28"/>
      <c r="I46" s="123"/>
      <c r="J46" s="45"/>
      <c r="K46" s="45"/>
    </row>
    <row r="47" spans="1:64" s="46" customFormat="1" ht="91.2" customHeight="1" thickBot="1" x14ac:dyDescent="0.25">
      <c r="A47" s="136"/>
      <c r="B47" s="113" t="s">
        <v>96</v>
      </c>
      <c r="C47" s="72"/>
      <c r="D47" s="72"/>
      <c r="E47" s="72"/>
      <c r="F47" s="72"/>
      <c r="G47" s="71"/>
      <c r="H47" s="28"/>
      <c r="I47" s="123"/>
      <c r="J47" s="45"/>
      <c r="K47" s="45"/>
    </row>
    <row r="48" spans="1:64" s="36" customFormat="1" ht="37.200000000000003" customHeight="1" thickBot="1" x14ac:dyDescent="0.25">
      <c r="A48" s="136"/>
      <c r="B48" s="112" t="s">
        <v>21</v>
      </c>
      <c r="C48" s="33"/>
      <c r="D48" s="33"/>
      <c r="E48" s="33"/>
      <c r="F48" s="33"/>
      <c r="G48" s="28"/>
      <c r="H48" s="29"/>
      <c r="I48" s="81"/>
      <c r="J48" s="35"/>
      <c r="K48" s="35"/>
    </row>
    <row r="49" spans="1:11" s="36" customFormat="1" x14ac:dyDescent="0.2">
      <c r="A49" s="44"/>
      <c r="B49" s="74" t="s">
        <v>24</v>
      </c>
      <c r="C49" s="33"/>
      <c r="D49" s="33"/>
      <c r="E49" s="33"/>
      <c r="F49" s="33"/>
      <c r="G49" s="28"/>
      <c r="H49" s="29"/>
      <c r="I49" s="81"/>
      <c r="J49" s="35"/>
      <c r="K49" s="35"/>
    </row>
    <row r="50" spans="1:11" s="36" customFormat="1" ht="144.6" customHeight="1" x14ac:dyDescent="0.2">
      <c r="A50" s="62" t="s">
        <v>13</v>
      </c>
      <c r="B50" s="63" t="s">
        <v>48</v>
      </c>
      <c r="C50" s="75">
        <f>SUM(C51:C53)</f>
        <v>18</v>
      </c>
      <c r="D50" s="75"/>
      <c r="E50" s="75"/>
      <c r="F50" s="75"/>
      <c r="G50" s="75"/>
      <c r="H50" s="75"/>
      <c r="I50" s="75"/>
      <c r="J50" s="76" t="s">
        <v>100</v>
      </c>
      <c r="K50" s="75"/>
    </row>
    <row r="51" spans="1:11" s="36" customFormat="1" ht="82.2" customHeight="1" x14ac:dyDescent="0.2">
      <c r="A51" s="136"/>
      <c r="B51" s="77" t="s">
        <v>49</v>
      </c>
      <c r="C51" s="78">
        <v>6</v>
      </c>
      <c r="D51" s="78"/>
      <c r="E51" s="78"/>
      <c r="F51" s="78"/>
      <c r="G51" s="28"/>
      <c r="H51" s="29"/>
      <c r="I51" s="81"/>
      <c r="J51" s="79" t="s">
        <v>50</v>
      </c>
      <c r="K51" s="35"/>
    </row>
    <row r="52" spans="1:11" s="36" customFormat="1" ht="49.8" customHeight="1" x14ac:dyDescent="0.2">
      <c r="A52" s="136"/>
      <c r="B52" s="80" t="s">
        <v>97</v>
      </c>
      <c r="C52" s="58">
        <v>6</v>
      </c>
      <c r="D52" s="58"/>
      <c r="E52" s="58"/>
      <c r="F52" s="58"/>
      <c r="G52" s="28"/>
      <c r="H52" s="29"/>
      <c r="I52" s="81"/>
      <c r="J52" s="56" t="s">
        <v>52</v>
      </c>
      <c r="K52" s="35"/>
    </row>
    <row r="53" spans="1:11" s="36" customFormat="1" ht="30.6" x14ac:dyDescent="0.2">
      <c r="A53" s="136"/>
      <c r="B53" s="81" t="s">
        <v>51</v>
      </c>
      <c r="C53" s="58">
        <v>6</v>
      </c>
      <c r="D53" s="58"/>
      <c r="E53" s="58"/>
      <c r="F53" s="58"/>
      <c r="G53" s="28"/>
      <c r="H53" s="29"/>
      <c r="I53" s="81"/>
      <c r="J53" s="56" t="s">
        <v>52</v>
      </c>
      <c r="K53" s="35"/>
    </row>
    <row r="54" spans="1:11" s="36" customFormat="1" x14ac:dyDescent="0.2">
      <c r="A54" s="136"/>
      <c r="B54" s="74" t="s">
        <v>9</v>
      </c>
      <c r="C54" s="58"/>
      <c r="D54" s="58"/>
      <c r="E54" s="58"/>
      <c r="F54" s="58"/>
      <c r="G54" s="28"/>
      <c r="H54" s="29"/>
      <c r="I54" s="81"/>
      <c r="J54" s="35"/>
      <c r="K54" s="35"/>
    </row>
    <row r="55" spans="1:11" s="32" customFormat="1" ht="30.6" x14ac:dyDescent="0.2">
      <c r="A55" s="82" t="s">
        <v>11</v>
      </c>
      <c r="B55" s="21" t="s">
        <v>36</v>
      </c>
      <c r="C55" s="83">
        <f>MAX(C56:C61)</f>
        <v>10</v>
      </c>
      <c r="D55" s="83"/>
      <c r="E55" s="83"/>
      <c r="F55" s="83"/>
      <c r="G55" s="83"/>
      <c r="H55" s="83"/>
      <c r="I55" s="83"/>
      <c r="J55" s="83"/>
      <c r="K55" s="83"/>
    </row>
    <row r="56" spans="1:11" s="32" customFormat="1" ht="61.8" customHeight="1" x14ac:dyDescent="0.2">
      <c r="A56" s="84" t="s">
        <v>14</v>
      </c>
      <c r="B56" s="85" t="s">
        <v>37</v>
      </c>
      <c r="C56" s="41">
        <v>10</v>
      </c>
      <c r="D56" s="41"/>
      <c r="E56" s="41"/>
      <c r="F56" s="41"/>
      <c r="G56" s="41"/>
      <c r="H56" s="41"/>
      <c r="I56" s="41"/>
      <c r="J56" s="60" t="s">
        <v>101</v>
      </c>
      <c r="K56" s="41"/>
    </row>
    <row r="57" spans="1:11" s="32" customFormat="1" ht="15" customHeight="1" x14ac:dyDescent="0.2">
      <c r="A57" s="147"/>
      <c r="B57" s="56" t="s">
        <v>53</v>
      </c>
      <c r="C57" s="86">
        <v>10</v>
      </c>
      <c r="D57" s="86"/>
      <c r="E57" s="86"/>
      <c r="F57" s="86"/>
      <c r="G57" s="28"/>
      <c r="H57" s="28"/>
      <c r="I57" s="125"/>
      <c r="J57" s="31"/>
      <c r="K57" s="31"/>
    </row>
    <row r="58" spans="1:11" s="32" customFormat="1" ht="31.2" customHeight="1" x14ac:dyDescent="0.2">
      <c r="A58" s="147"/>
      <c r="B58" s="56" t="s">
        <v>111</v>
      </c>
      <c r="C58" s="86">
        <v>7</v>
      </c>
      <c r="D58" s="86"/>
      <c r="E58" s="86"/>
      <c r="F58" s="86"/>
      <c r="G58" s="28"/>
      <c r="H58" s="28"/>
      <c r="I58" s="125"/>
      <c r="J58" s="31"/>
      <c r="K58" s="31"/>
    </row>
    <row r="59" spans="1:11" s="32" customFormat="1" ht="61.2" x14ac:dyDescent="0.2">
      <c r="A59" s="147"/>
      <c r="B59" s="56" t="s">
        <v>110</v>
      </c>
      <c r="C59" s="86">
        <v>3</v>
      </c>
      <c r="D59" s="86"/>
      <c r="E59" s="86"/>
      <c r="F59" s="86"/>
      <c r="G59" s="28"/>
      <c r="H59" s="28"/>
      <c r="I59" s="125"/>
      <c r="J59" s="31"/>
      <c r="K59" s="31"/>
    </row>
    <row r="60" spans="1:11" s="32" customFormat="1" ht="20.399999999999999" x14ac:dyDescent="0.2">
      <c r="A60" s="136"/>
      <c r="B60" s="87" t="s">
        <v>26</v>
      </c>
      <c r="C60" s="86"/>
      <c r="D60" s="86"/>
      <c r="E60" s="86"/>
      <c r="F60" s="86"/>
      <c r="G60" s="28"/>
      <c r="H60" s="28"/>
      <c r="I60" s="125"/>
      <c r="J60" s="31"/>
      <c r="K60" s="31"/>
    </row>
    <row r="61" spans="1:11" s="32" customFormat="1" ht="72.599999999999994" customHeight="1" x14ac:dyDescent="0.2">
      <c r="A61" s="84" t="s">
        <v>15</v>
      </c>
      <c r="B61" s="47" t="s">
        <v>54</v>
      </c>
      <c r="C61" s="88">
        <v>10</v>
      </c>
      <c r="D61" s="88"/>
      <c r="E61" s="88"/>
      <c r="F61" s="88"/>
      <c r="G61" s="88"/>
      <c r="H61" s="88"/>
      <c r="I61" s="88"/>
      <c r="J61" s="60" t="s">
        <v>55</v>
      </c>
      <c r="K61" s="88"/>
    </row>
    <row r="62" spans="1:11" s="32" customFormat="1" ht="30.6" x14ac:dyDescent="0.2">
      <c r="A62" s="147"/>
      <c r="B62" s="39" t="s">
        <v>112</v>
      </c>
      <c r="C62" s="89">
        <v>10</v>
      </c>
      <c r="D62" s="89"/>
      <c r="E62" s="89"/>
      <c r="F62" s="89"/>
      <c r="G62" s="28"/>
      <c r="H62" s="28"/>
      <c r="I62" s="125"/>
      <c r="J62" s="31"/>
      <c r="K62" s="31"/>
    </row>
    <row r="63" spans="1:11" s="32" customFormat="1" ht="30.6" x14ac:dyDescent="0.2">
      <c r="A63" s="147"/>
      <c r="B63" s="39" t="s">
        <v>113</v>
      </c>
      <c r="C63" s="89">
        <v>8</v>
      </c>
      <c r="D63" s="89"/>
      <c r="E63" s="89"/>
      <c r="F63" s="89"/>
      <c r="G63" s="28"/>
      <c r="H63" s="28"/>
      <c r="I63" s="125"/>
      <c r="J63" s="31"/>
      <c r="K63" s="31"/>
    </row>
    <row r="64" spans="1:11" s="32" customFormat="1" ht="24.6" customHeight="1" x14ac:dyDescent="0.2">
      <c r="A64" s="147"/>
      <c r="B64" s="39" t="s">
        <v>114</v>
      </c>
      <c r="C64" s="89">
        <v>6</v>
      </c>
      <c r="D64" s="89"/>
      <c r="E64" s="89"/>
      <c r="F64" s="89"/>
      <c r="G64" s="28"/>
      <c r="H64" s="28"/>
      <c r="I64" s="125"/>
      <c r="J64" s="31"/>
      <c r="K64" s="31"/>
    </row>
    <row r="65" spans="1:11" s="68" customFormat="1" ht="24.6" customHeight="1" x14ac:dyDescent="0.2">
      <c r="A65" s="136"/>
      <c r="B65" s="101" t="s">
        <v>25</v>
      </c>
      <c r="C65" s="102"/>
      <c r="D65" s="102"/>
      <c r="E65" s="102"/>
      <c r="F65" s="102"/>
      <c r="G65" s="90"/>
      <c r="H65" s="90"/>
      <c r="I65" s="126"/>
      <c r="J65" s="67"/>
      <c r="K65" s="67"/>
    </row>
    <row r="66" spans="1:11" s="68" customFormat="1" ht="20.399999999999999" x14ac:dyDescent="0.2">
      <c r="A66" s="103"/>
      <c r="B66" s="101" t="s">
        <v>56</v>
      </c>
      <c r="C66" s="102"/>
      <c r="D66" s="102"/>
      <c r="E66" s="102"/>
      <c r="F66" s="102"/>
      <c r="G66" s="90"/>
      <c r="H66" s="90"/>
      <c r="I66" s="126"/>
      <c r="J66" s="67"/>
      <c r="K66" s="67"/>
    </row>
    <row r="67" spans="1:11" ht="157.19999999999999" customHeight="1" x14ac:dyDescent="0.2">
      <c r="A67" s="91" t="s">
        <v>16</v>
      </c>
      <c r="B67" s="63" t="s">
        <v>57</v>
      </c>
      <c r="C67" s="92">
        <f>C68+C69+C70</f>
        <v>13</v>
      </c>
      <c r="D67" s="92"/>
      <c r="E67" s="92"/>
      <c r="F67" s="92"/>
      <c r="G67" s="92"/>
      <c r="H67" s="92"/>
      <c r="I67" s="92"/>
      <c r="J67" s="93" t="s">
        <v>99</v>
      </c>
      <c r="K67" s="92"/>
    </row>
    <row r="68" spans="1:11" ht="52.8" customHeight="1" x14ac:dyDescent="0.2">
      <c r="A68" s="94" t="s">
        <v>17</v>
      </c>
      <c r="B68" s="80" t="s">
        <v>58</v>
      </c>
      <c r="C68" s="95">
        <v>3</v>
      </c>
      <c r="D68" s="95"/>
      <c r="E68" s="95"/>
      <c r="F68" s="95"/>
      <c r="G68" s="28"/>
      <c r="H68" s="96"/>
      <c r="I68" s="127"/>
      <c r="J68" s="97"/>
      <c r="K68" s="8"/>
    </row>
    <row r="69" spans="1:11" s="32" customFormat="1" ht="148.80000000000001" customHeight="1" x14ac:dyDescent="0.2">
      <c r="A69" s="94" t="s">
        <v>18</v>
      </c>
      <c r="B69" s="56" t="s">
        <v>59</v>
      </c>
      <c r="C69" s="95">
        <v>5</v>
      </c>
      <c r="D69" s="95"/>
      <c r="E69" s="95"/>
      <c r="F69" s="95"/>
      <c r="G69" s="28"/>
      <c r="H69" s="28"/>
      <c r="I69" s="125"/>
      <c r="J69" s="73"/>
      <c r="K69" s="31"/>
    </row>
    <row r="70" spans="1:11" s="32" customFormat="1" ht="180.6" customHeight="1" x14ac:dyDescent="0.2">
      <c r="A70" s="98" t="s">
        <v>27</v>
      </c>
      <c r="B70" s="56" t="s">
        <v>98</v>
      </c>
      <c r="C70" s="33">
        <v>5</v>
      </c>
      <c r="D70" s="33"/>
      <c r="E70" s="33"/>
      <c r="F70" s="33"/>
      <c r="G70" s="28"/>
      <c r="H70" s="28"/>
      <c r="I70" s="125"/>
      <c r="J70" s="39"/>
      <c r="K70" s="31"/>
    </row>
    <row r="71" spans="1:11" s="32" customFormat="1" ht="30.6" x14ac:dyDescent="0.2">
      <c r="A71" s="81"/>
      <c r="B71" s="38" t="s">
        <v>38</v>
      </c>
      <c r="C71" s="86"/>
      <c r="D71" s="86"/>
      <c r="E71" s="86"/>
      <c r="F71" s="86"/>
      <c r="G71" s="28"/>
      <c r="H71" s="28"/>
      <c r="I71" s="125"/>
      <c r="J71" s="31"/>
      <c r="K71" s="31"/>
    </row>
    <row r="72" spans="1:11" x14ac:dyDescent="0.2">
      <c r="G72" s="99"/>
      <c r="I72" s="128"/>
    </row>
    <row r="73" spans="1:11" x14ac:dyDescent="0.2">
      <c r="B73" s="1" t="s">
        <v>28</v>
      </c>
      <c r="G73" s="99"/>
      <c r="I73" s="128"/>
    </row>
    <row r="74" spans="1:11" x14ac:dyDescent="0.2">
      <c r="B74" s="36"/>
      <c r="G74" s="99"/>
      <c r="I74" s="128"/>
    </row>
    <row r="75" spans="1:11" x14ac:dyDescent="0.2">
      <c r="B75" s="36" t="s">
        <v>60</v>
      </c>
      <c r="G75" s="99"/>
      <c r="I75" s="128"/>
    </row>
    <row r="76" spans="1:11" x14ac:dyDescent="0.2">
      <c r="G76" s="99"/>
      <c r="I76" s="128"/>
    </row>
    <row r="77" spans="1:11" x14ac:dyDescent="0.2">
      <c r="G77" s="99"/>
      <c r="I77" s="128"/>
    </row>
    <row r="78" spans="1:11" x14ac:dyDescent="0.2">
      <c r="G78" s="99"/>
      <c r="I78" s="128"/>
    </row>
    <row r="79" spans="1:11" x14ac:dyDescent="0.2">
      <c r="G79" s="99"/>
      <c r="I79" s="128"/>
    </row>
    <row r="80" spans="1:11" x14ac:dyDescent="0.2">
      <c r="G80" s="99"/>
      <c r="I80" s="128"/>
    </row>
    <row r="81" spans="7:9" x14ac:dyDescent="0.2">
      <c r="G81" s="99"/>
      <c r="I81" s="128"/>
    </row>
    <row r="82" spans="7:9" x14ac:dyDescent="0.2">
      <c r="G82" s="99"/>
      <c r="I82" s="128"/>
    </row>
    <row r="83" spans="7:9" x14ac:dyDescent="0.2">
      <c r="G83" s="99"/>
      <c r="I83" s="128"/>
    </row>
    <row r="84" spans="7:9" x14ac:dyDescent="0.2">
      <c r="G84" s="99"/>
      <c r="I84" s="128"/>
    </row>
    <row r="85" spans="7:9" x14ac:dyDescent="0.2">
      <c r="G85" s="99"/>
      <c r="I85" s="128"/>
    </row>
    <row r="86" spans="7:9" x14ac:dyDescent="0.2">
      <c r="G86" s="99"/>
      <c r="I86" s="128"/>
    </row>
    <row r="87" spans="7:9" x14ac:dyDescent="0.2">
      <c r="G87" s="99"/>
      <c r="I87" s="128"/>
    </row>
    <row r="88" spans="7:9" x14ac:dyDescent="0.2">
      <c r="G88" s="99"/>
      <c r="I88" s="128"/>
    </row>
    <row r="89" spans="7:9" x14ac:dyDescent="0.2">
      <c r="G89" s="99"/>
      <c r="I89" s="128"/>
    </row>
    <row r="90" spans="7:9" x14ac:dyDescent="0.2">
      <c r="G90" s="99"/>
      <c r="I90" s="128"/>
    </row>
    <row r="91" spans="7:9" x14ac:dyDescent="0.2">
      <c r="G91" s="99"/>
      <c r="I91" s="128"/>
    </row>
    <row r="92" spans="7:9" x14ac:dyDescent="0.2">
      <c r="G92" s="99"/>
      <c r="I92" s="128"/>
    </row>
    <row r="93" spans="7:9" x14ac:dyDescent="0.2">
      <c r="G93" s="99"/>
      <c r="I93" s="128"/>
    </row>
    <row r="94" spans="7:9" x14ac:dyDescent="0.2">
      <c r="G94" s="99"/>
      <c r="I94" s="128"/>
    </row>
    <row r="95" spans="7:9" x14ac:dyDescent="0.2">
      <c r="G95" s="99"/>
      <c r="I95" s="128"/>
    </row>
    <row r="96" spans="7:9" x14ac:dyDescent="0.2">
      <c r="G96" s="99"/>
      <c r="I96" s="128"/>
    </row>
    <row r="97" spans="7:9" x14ac:dyDescent="0.2">
      <c r="G97" s="99"/>
      <c r="I97" s="128"/>
    </row>
    <row r="98" spans="7:9" x14ac:dyDescent="0.2">
      <c r="G98" s="99"/>
      <c r="I98" s="128"/>
    </row>
    <row r="99" spans="7:9" x14ac:dyDescent="0.2">
      <c r="G99" s="99"/>
      <c r="I99" s="128"/>
    </row>
    <row r="100" spans="7:9" x14ac:dyDescent="0.2">
      <c r="G100" s="99"/>
      <c r="I100" s="128"/>
    </row>
    <row r="101" spans="7:9" x14ac:dyDescent="0.2">
      <c r="G101" s="99"/>
      <c r="I101" s="128"/>
    </row>
    <row r="102" spans="7:9" x14ac:dyDescent="0.2">
      <c r="G102" s="99"/>
      <c r="I102" s="128"/>
    </row>
    <row r="103" spans="7:9" x14ac:dyDescent="0.2">
      <c r="G103" s="99"/>
      <c r="I103" s="128"/>
    </row>
    <row r="104" spans="7:9" x14ac:dyDescent="0.2">
      <c r="G104" s="99"/>
      <c r="I104" s="128"/>
    </row>
    <row r="105" spans="7:9" x14ac:dyDescent="0.2">
      <c r="G105" s="99"/>
      <c r="I105" s="128"/>
    </row>
    <row r="106" spans="7:9" x14ac:dyDescent="0.2">
      <c r="G106" s="99"/>
      <c r="I106" s="128"/>
    </row>
    <row r="107" spans="7:9" x14ac:dyDescent="0.2">
      <c r="G107" s="99"/>
      <c r="I107" s="128"/>
    </row>
    <row r="108" spans="7:9" x14ac:dyDescent="0.2">
      <c r="G108" s="99"/>
      <c r="I108" s="128"/>
    </row>
    <row r="109" spans="7:9" x14ac:dyDescent="0.2">
      <c r="G109" s="99"/>
      <c r="I109" s="128"/>
    </row>
    <row r="110" spans="7:9" x14ac:dyDescent="0.2">
      <c r="G110" s="99"/>
      <c r="I110" s="128"/>
    </row>
    <row r="111" spans="7:9" x14ac:dyDescent="0.2">
      <c r="G111" s="99"/>
      <c r="I111" s="128"/>
    </row>
    <row r="112" spans="7:9" x14ac:dyDescent="0.2">
      <c r="G112" s="99"/>
      <c r="I112" s="128"/>
    </row>
    <row r="113" spans="7:9" x14ac:dyDescent="0.2">
      <c r="G113" s="99"/>
      <c r="I113" s="128"/>
    </row>
    <row r="114" spans="7:9" x14ac:dyDescent="0.2">
      <c r="G114" s="99"/>
      <c r="I114" s="128"/>
    </row>
    <row r="115" spans="7:9" x14ac:dyDescent="0.2">
      <c r="G115" s="99"/>
      <c r="I115" s="128"/>
    </row>
    <row r="116" spans="7:9" x14ac:dyDescent="0.2">
      <c r="G116" s="99"/>
      <c r="I116" s="128"/>
    </row>
    <row r="117" spans="7:9" x14ac:dyDescent="0.2">
      <c r="G117" s="99"/>
      <c r="I117" s="128"/>
    </row>
    <row r="118" spans="7:9" x14ac:dyDescent="0.2">
      <c r="G118" s="99"/>
      <c r="I118" s="128"/>
    </row>
    <row r="119" spans="7:9" x14ac:dyDescent="0.2">
      <c r="G119" s="99"/>
    </row>
    <row r="120" spans="7:9" x14ac:dyDescent="0.2">
      <c r="G120" s="99"/>
    </row>
    <row r="121" spans="7:9" x14ac:dyDescent="0.2">
      <c r="G121" s="99"/>
    </row>
    <row r="122" spans="7:9" x14ac:dyDescent="0.2">
      <c r="G122" s="99"/>
    </row>
    <row r="123" spans="7:9" x14ac:dyDescent="0.2">
      <c r="G123" s="99"/>
    </row>
    <row r="124" spans="7:9" x14ac:dyDescent="0.2">
      <c r="G124" s="99"/>
    </row>
    <row r="125" spans="7:9" x14ac:dyDescent="0.2">
      <c r="G125" s="99"/>
    </row>
    <row r="126" spans="7:9" x14ac:dyDescent="0.2">
      <c r="G126" s="99"/>
    </row>
    <row r="127" spans="7:9" x14ac:dyDescent="0.2">
      <c r="G127" s="99"/>
    </row>
    <row r="128" spans="7:9" x14ac:dyDescent="0.2">
      <c r="G128" s="99"/>
    </row>
    <row r="129" spans="7:7" x14ac:dyDescent="0.2">
      <c r="G129" s="99"/>
    </row>
    <row r="130" spans="7:7" x14ac:dyDescent="0.2">
      <c r="G130" s="99"/>
    </row>
    <row r="131" spans="7:7" x14ac:dyDescent="0.2">
      <c r="G131" s="99"/>
    </row>
    <row r="132" spans="7:7" x14ac:dyDescent="0.2">
      <c r="G132" s="99"/>
    </row>
    <row r="133" spans="7:7" x14ac:dyDescent="0.2">
      <c r="G133" s="99"/>
    </row>
    <row r="134" spans="7:7" x14ac:dyDescent="0.2">
      <c r="G134" s="99"/>
    </row>
    <row r="135" spans="7:7" x14ac:dyDescent="0.2">
      <c r="G135" s="99"/>
    </row>
    <row r="136" spans="7:7" x14ac:dyDescent="0.2">
      <c r="G136" s="99"/>
    </row>
    <row r="137" spans="7:7" x14ac:dyDescent="0.2">
      <c r="G137" s="99"/>
    </row>
    <row r="138" spans="7:7" x14ac:dyDescent="0.2">
      <c r="G138" s="99"/>
    </row>
    <row r="139" spans="7:7" x14ac:dyDescent="0.2">
      <c r="G139" s="99"/>
    </row>
    <row r="140" spans="7:7" x14ac:dyDescent="0.2">
      <c r="G140" s="99"/>
    </row>
    <row r="141" spans="7:7" x14ac:dyDescent="0.2">
      <c r="G141" s="99"/>
    </row>
    <row r="142" spans="7:7" x14ac:dyDescent="0.2">
      <c r="G142" s="99"/>
    </row>
    <row r="143" spans="7:7" x14ac:dyDescent="0.2">
      <c r="G143" s="99"/>
    </row>
    <row r="144" spans="7:7" x14ac:dyDescent="0.2">
      <c r="G144" s="99"/>
    </row>
    <row r="145" spans="7:7" x14ac:dyDescent="0.2">
      <c r="G145" s="99"/>
    </row>
    <row r="146" spans="7:7" x14ac:dyDescent="0.2">
      <c r="G146" s="99"/>
    </row>
    <row r="147" spans="7:7" x14ac:dyDescent="0.2">
      <c r="G147" s="99"/>
    </row>
    <row r="148" spans="7:7" x14ac:dyDescent="0.2">
      <c r="G148" s="99"/>
    </row>
    <row r="149" spans="7:7" x14ac:dyDescent="0.2">
      <c r="G149" s="99"/>
    </row>
    <row r="150" spans="7:7" x14ac:dyDescent="0.2">
      <c r="G150" s="99"/>
    </row>
    <row r="151" spans="7:7" x14ac:dyDescent="0.2">
      <c r="G151" s="99"/>
    </row>
    <row r="152" spans="7:7" x14ac:dyDescent="0.2">
      <c r="G152" s="99"/>
    </row>
    <row r="153" spans="7:7" x14ac:dyDescent="0.2">
      <c r="G153" s="99"/>
    </row>
    <row r="154" spans="7:7" x14ac:dyDescent="0.2">
      <c r="G154" s="99"/>
    </row>
    <row r="155" spans="7:7" x14ac:dyDescent="0.2">
      <c r="G155" s="99"/>
    </row>
    <row r="156" spans="7:7" x14ac:dyDescent="0.2">
      <c r="G156" s="99"/>
    </row>
    <row r="157" spans="7:7" x14ac:dyDescent="0.2">
      <c r="G157" s="99"/>
    </row>
    <row r="158" spans="7:7" x14ac:dyDescent="0.2">
      <c r="G158" s="99"/>
    </row>
    <row r="159" spans="7:7" x14ac:dyDescent="0.2">
      <c r="G159" s="99"/>
    </row>
    <row r="160" spans="7:7" x14ac:dyDescent="0.2">
      <c r="G160" s="99"/>
    </row>
    <row r="161" spans="7:7" x14ac:dyDescent="0.2">
      <c r="G161" s="99"/>
    </row>
    <row r="162" spans="7:7" x14ac:dyDescent="0.2">
      <c r="G162" s="99"/>
    </row>
    <row r="163" spans="7:7" x14ac:dyDescent="0.2">
      <c r="G163" s="99"/>
    </row>
    <row r="164" spans="7:7" x14ac:dyDescent="0.2">
      <c r="G164" s="99"/>
    </row>
    <row r="165" spans="7:7" x14ac:dyDescent="0.2">
      <c r="G165" s="99"/>
    </row>
    <row r="166" spans="7:7" x14ac:dyDescent="0.2">
      <c r="G166" s="99"/>
    </row>
    <row r="167" spans="7:7" x14ac:dyDescent="0.2">
      <c r="G167" s="99"/>
    </row>
    <row r="168" spans="7:7" x14ac:dyDescent="0.2">
      <c r="G168" s="99"/>
    </row>
    <row r="169" spans="7:7" x14ac:dyDescent="0.2">
      <c r="G169" s="99"/>
    </row>
    <row r="170" spans="7:7" x14ac:dyDescent="0.2">
      <c r="G170" s="99"/>
    </row>
    <row r="171" spans="7:7" x14ac:dyDescent="0.2">
      <c r="G171" s="99"/>
    </row>
    <row r="172" spans="7:7" x14ac:dyDescent="0.2">
      <c r="G172" s="99"/>
    </row>
    <row r="173" spans="7:7" x14ac:dyDescent="0.2">
      <c r="G173" s="99"/>
    </row>
    <row r="174" spans="7:7" x14ac:dyDescent="0.2">
      <c r="G174" s="99"/>
    </row>
    <row r="175" spans="7:7" x14ac:dyDescent="0.2">
      <c r="G175" s="99"/>
    </row>
    <row r="176" spans="7:7" x14ac:dyDescent="0.2">
      <c r="G176" s="99"/>
    </row>
    <row r="177" spans="7:7" x14ac:dyDescent="0.2">
      <c r="G177" s="99"/>
    </row>
    <row r="178" spans="7:7" x14ac:dyDescent="0.2">
      <c r="G178" s="99"/>
    </row>
    <row r="179" spans="7:7" x14ac:dyDescent="0.2">
      <c r="G179" s="99"/>
    </row>
    <row r="180" spans="7:7" x14ac:dyDescent="0.2">
      <c r="G180" s="99"/>
    </row>
    <row r="181" spans="7:7" x14ac:dyDescent="0.2">
      <c r="G181" s="99"/>
    </row>
    <row r="182" spans="7:7" x14ac:dyDescent="0.2">
      <c r="G182" s="99"/>
    </row>
    <row r="183" spans="7:7" x14ac:dyDescent="0.2">
      <c r="G183" s="99"/>
    </row>
    <row r="184" spans="7:7" x14ac:dyDescent="0.2">
      <c r="G184" s="99"/>
    </row>
    <row r="185" spans="7:7" x14ac:dyDescent="0.2">
      <c r="G185" s="99"/>
    </row>
    <row r="186" spans="7:7" x14ac:dyDescent="0.2">
      <c r="G186" s="99"/>
    </row>
    <row r="187" spans="7:7" x14ac:dyDescent="0.2">
      <c r="G187" s="99"/>
    </row>
    <row r="188" spans="7:7" x14ac:dyDescent="0.2">
      <c r="G188" s="99"/>
    </row>
    <row r="189" spans="7:7" x14ac:dyDescent="0.2">
      <c r="G189" s="99"/>
    </row>
    <row r="190" spans="7:7" x14ac:dyDescent="0.2">
      <c r="G190" s="99"/>
    </row>
    <row r="191" spans="7:7" x14ac:dyDescent="0.2">
      <c r="G191" s="99"/>
    </row>
    <row r="192" spans="7:7" x14ac:dyDescent="0.2">
      <c r="G192" s="99"/>
    </row>
    <row r="193" spans="7:7" x14ac:dyDescent="0.2">
      <c r="G193" s="99"/>
    </row>
    <row r="194" spans="7:7" x14ac:dyDescent="0.2">
      <c r="G194" s="99"/>
    </row>
    <row r="195" spans="7:7" x14ac:dyDescent="0.2">
      <c r="G195" s="99"/>
    </row>
    <row r="196" spans="7:7" x14ac:dyDescent="0.2">
      <c r="G196" s="99"/>
    </row>
    <row r="197" spans="7:7" x14ac:dyDescent="0.2">
      <c r="G197" s="99"/>
    </row>
    <row r="198" spans="7:7" x14ac:dyDescent="0.2">
      <c r="G198" s="99"/>
    </row>
    <row r="199" spans="7:7" x14ac:dyDescent="0.2">
      <c r="G199" s="99"/>
    </row>
    <row r="200" spans="7:7" x14ac:dyDescent="0.2">
      <c r="G200" s="99"/>
    </row>
    <row r="201" spans="7:7" x14ac:dyDescent="0.2">
      <c r="G201" s="99"/>
    </row>
    <row r="202" spans="7:7" x14ac:dyDescent="0.2">
      <c r="G202" s="99"/>
    </row>
    <row r="203" spans="7:7" x14ac:dyDescent="0.2">
      <c r="G203" s="99"/>
    </row>
    <row r="204" spans="7:7" x14ac:dyDescent="0.2">
      <c r="G204" s="99"/>
    </row>
    <row r="205" spans="7:7" x14ac:dyDescent="0.2">
      <c r="G205" s="99"/>
    </row>
    <row r="206" spans="7:7" x14ac:dyDescent="0.2">
      <c r="G206" s="99"/>
    </row>
    <row r="207" spans="7:7" x14ac:dyDescent="0.2">
      <c r="G207" s="99"/>
    </row>
    <row r="208" spans="7:7" x14ac:dyDescent="0.2">
      <c r="G208" s="99"/>
    </row>
    <row r="209" spans="7:7" x14ac:dyDescent="0.2">
      <c r="G209" s="99"/>
    </row>
    <row r="210" spans="7:7" x14ac:dyDescent="0.2">
      <c r="G210" s="99"/>
    </row>
    <row r="211" spans="7:7" x14ac:dyDescent="0.2">
      <c r="G211" s="99"/>
    </row>
    <row r="212" spans="7:7" x14ac:dyDescent="0.2">
      <c r="G212" s="99"/>
    </row>
    <row r="213" spans="7:7" x14ac:dyDescent="0.2">
      <c r="G213" s="99"/>
    </row>
    <row r="214" spans="7:7" x14ac:dyDescent="0.2">
      <c r="G214" s="99"/>
    </row>
    <row r="215" spans="7:7" x14ac:dyDescent="0.2">
      <c r="G215" s="99"/>
    </row>
    <row r="216" spans="7:7" x14ac:dyDescent="0.2">
      <c r="G216" s="99"/>
    </row>
    <row r="217" spans="7:7" x14ac:dyDescent="0.2">
      <c r="G217" s="99"/>
    </row>
    <row r="218" spans="7:7" x14ac:dyDescent="0.2">
      <c r="G218" s="99"/>
    </row>
    <row r="219" spans="7:7" x14ac:dyDescent="0.2">
      <c r="G219" s="99"/>
    </row>
    <row r="220" spans="7:7" x14ac:dyDescent="0.2">
      <c r="G220" s="99"/>
    </row>
    <row r="221" spans="7:7" x14ac:dyDescent="0.2">
      <c r="G221" s="99"/>
    </row>
    <row r="222" spans="7:7" x14ac:dyDescent="0.2">
      <c r="G222" s="99"/>
    </row>
    <row r="223" spans="7:7" x14ac:dyDescent="0.2">
      <c r="G223" s="99"/>
    </row>
    <row r="224" spans="7:7" x14ac:dyDescent="0.2">
      <c r="G224" s="99"/>
    </row>
    <row r="225" spans="7:7" x14ac:dyDescent="0.2">
      <c r="G225" s="99"/>
    </row>
    <row r="226" spans="7:7" x14ac:dyDescent="0.2">
      <c r="G226" s="99"/>
    </row>
    <row r="227" spans="7:7" x14ac:dyDescent="0.2">
      <c r="G227" s="99"/>
    </row>
    <row r="228" spans="7:7" x14ac:dyDescent="0.2">
      <c r="G228" s="99"/>
    </row>
    <row r="229" spans="7:7" x14ac:dyDescent="0.2">
      <c r="G229" s="99"/>
    </row>
    <row r="230" spans="7:7" x14ac:dyDescent="0.2">
      <c r="G230" s="99"/>
    </row>
    <row r="231" spans="7:7" x14ac:dyDescent="0.2">
      <c r="G231" s="99"/>
    </row>
    <row r="232" spans="7:7" x14ac:dyDescent="0.2">
      <c r="G232" s="99"/>
    </row>
    <row r="233" spans="7:7" x14ac:dyDescent="0.2">
      <c r="G233" s="99"/>
    </row>
    <row r="234" spans="7:7" x14ac:dyDescent="0.2">
      <c r="G234" s="99"/>
    </row>
    <row r="235" spans="7:7" x14ac:dyDescent="0.2">
      <c r="G235" s="99"/>
    </row>
    <row r="236" spans="7:7" x14ac:dyDescent="0.2">
      <c r="G236" s="99"/>
    </row>
    <row r="237" spans="7:7" x14ac:dyDescent="0.2">
      <c r="G237" s="99"/>
    </row>
    <row r="238" spans="7:7" x14ac:dyDescent="0.2">
      <c r="G238" s="99"/>
    </row>
    <row r="239" spans="7:7" x14ac:dyDescent="0.2">
      <c r="G239" s="99"/>
    </row>
    <row r="240" spans="7:7" x14ac:dyDescent="0.2">
      <c r="G240" s="99"/>
    </row>
    <row r="241" spans="7:7" x14ac:dyDescent="0.2">
      <c r="G241" s="99"/>
    </row>
    <row r="242" spans="7:7" x14ac:dyDescent="0.2">
      <c r="G242" s="99"/>
    </row>
    <row r="243" spans="7:7" x14ac:dyDescent="0.2">
      <c r="G243" s="99"/>
    </row>
    <row r="244" spans="7:7" x14ac:dyDescent="0.2">
      <c r="G244" s="99"/>
    </row>
    <row r="245" spans="7:7" x14ac:dyDescent="0.2">
      <c r="G245" s="99"/>
    </row>
    <row r="246" spans="7:7" x14ac:dyDescent="0.2">
      <c r="G246" s="99"/>
    </row>
    <row r="247" spans="7:7" x14ac:dyDescent="0.2">
      <c r="G247" s="99"/>
    </row>
    <row r="248" spans="7:7" x14ac:dyDescent="0.2">
      <c r="G248" s="99"/>
    </row>
    <row r="249" spans="7:7" x14ac:dyDescent="0.2">
      <c r="G249" s="99"/>
    </row>
    <row r="250" spans="7:7" x14ac:dyDescent="0.2">
      <c r="G250" s="99"/>
    </row>
    <row r="251" spans="7:7" x14ac:dyDescent="0.2">
      <c r="G251" s="99"/>
    </row>
    <row r="252" spans="7:7" x14ac:dyDescent="0.2">
      <c r="G252" s="99"/>
    </row>
    <row r="253" spans="7:7" x14ac:dyDescent="0.2">
      <c r="G253" s="99"/>
    </row>
    <row r="254" spans="7:7" x14ac:dyDescent="0.2">
      <c r="G254" s="99"/>
    </row>
    <row r="255" spans="7:7" x14ac:dyDescent="0.2">
      <c r="G255" s="99"/>
    </row>
    <row r="256" spans="7:7" x14ac:dyDescent="0.2">
      <c r="G256" s="99"/>
    </row>
    <row r="257" spans="7:7" x14ac:dyDescent="0.2">
      <c r="G257" s="99"/>
    </row>
    <row r="258" spans="7:7" x14ac:dyDescent="0.2">
      <c r="G258" s="99"/>
    </row>
    <row r="259" spans="7:7" x14ac:dyDescent="0.2">
      <c r="G259" s="99"/>
    </row>
    <row r="260" spans="7:7" x14ac:dyDescent="0.2">
      <c r="G260" s="99"/>
    </row>
    <row r="261" spans="7:7" x14ac:dyDescent="0.2">
      <c r="G261" s="99"/>
    </row>
    <row r="262" spans="7:7" x14ac:dyDescent="0.2">
      <c r="G262" s="99"/>
    </row>
    <row r="263" spans="7:7" x14ac:dyDescent="0.2">
      <c r="G263" s="99"/>
    </row>
    <row r="264" spans="7:7" x14ac:dyDescent="0.2">
      <c r="G264" s="99"/>
    </row>
    <row r="265" spans="7:7" x14ac:dyDescent="0.2">
      <c r="G265" s="99"/>
    </row>
    <row r="266" spans="7:7" x14ac:dyDescent="0.2">
      <c r="G266" s="99"/>
    </row>
    <row r="267" spans="7:7" x14ac:dyDescent="0.2">
      <c r="G267" s="99"/>
    </row>
    <row r="268" spans="7:7" x14ac:dyDescent="0.2">
      <c r="G268" s="99"/>
    </row>
    <row r="269" spans="7:7" x14ac:dyDescent="0.2">
      <c r="G269" s="99"/>
    </row>
    <row r="270" spans="7:7" x14ac:dyDescent="0.2">
      <c r="G270" s="99"/>
    </row>
    <row r="271" spans="7:7" x14ac:dyDescent="0.2">
      <c r="G271" s="99"/>
    </row>
    <row r="272" spans="7:7" x14ac:dyDescent="0.2">
      <c r="G272" s="99"/>
    </row>
    <row r="273" spans="7:7" x14ac:dyDescent="0.2">
      <c r="G273" s="99"/>
    </row>
    <row r="274" spans="7:7" x14ac:dyDescent="0.2">
      <c r="G274" s="99"/>
    </row>
    <row r="275" spans="7:7" x14ac:dyDescent="0.2">
      <c r="G275" s="99"/>
    </row>
    <row r="276" spans="7:7" x14ac:dyDescent="0.2">
      <c r="G276" s="99"/>
    </row>
    <row r="277" spans="7:7" x14ac:dyDescent="0.2">
      <c r="G277" s="99"/>
    </row>
    <row r="278" spans="7:7" x14ac:dyDescent="0.2">
      <c r="G278" s="99"/>
    </row>
    <row r="279" spans="7:7" x14ac:dyDescent="0.2">
      <c r="G279" s="99"/>
    </row>
    <row r="280" spans="7:7" x14ac:dyDescent="0.2">
      <c r="G280" s="99"/>
    </row>
    <row r="281" spans="7:7" x14ac:dyDescent="0.2">
      <c r="G281" s="99"/>
    </row>
    <row r="282" spans="7:7" x14ac:dyDescent="0.2">
      <c r="G282" s="99"/>
    </row>
    <row r="283" spans="7:7" x14ac:dyDescent="0.2">
      <c r="G283" s="99"/>
    </row>
    <row r="284" spans="7:7" x14ac:dyDescent="0.2">
      <c r="G284" s="99"/>
    </row>
    <row r="285" spans="7:7" x14ac:dyDescent="0.2">
      <c r="G285" s="99"/>
    </row>
    <row r="286" spans="7:7" x14ac:dyDescent="0.2">
      <c r="G286" s="99"/>
    </row>
    <row r="287" spans="7:7" x14ac:dyDescent="0.2">
      <c r="G287" s="99"/>
    </row>
    <row r="288" spans="7:7" x14ac:dyDescent="0.2">
      <c r="G288" s="99"/>
    </row>
    <row r="289" spans="7:7" x14ac:dyDescent="0.2">
      <c r="G289" s="99"/>
    </row>
    <row r="290" spans="7:7" x14ac:dyDescent="0.2">
      <c r="G290" s="99"/>
    </row>
    <row r="291" spans="7:7" x14ac:dyDescent="0.2">
      <c r="G291" s="99"/>
    </row>
    <row r="292" spans="7:7" x14ac:dyDescent="0.2">
      <c r="G292" s="99"/>
    </row>
    <row r="293" spans="7:7" x14ac:dyDescent="0.2">
      <c r="G293" s="99"/>
    </row>
    <row r="294" spans="7:7" x14ac:dyDescent="0.2">
      <c r="G294" s="99"/>
    </row>
    <row r="295" spans="7:7" x14ac:dyDescent="0.2">
      <c r="G295" s="99"/>
    </row>
    <row r="296" spans="7:7" x14ac:dyDescent="0.2">
      <c r="G296" s="99"/>
    </row>
    <row r="297" spans="7:7" x14ac:dyDescent="0.2">
      <c r="G297" s="99"/>
    </row>
    <row r="298" spans="7:7" x14ac:dyDescent="0.2">
      <c r="G298" s="99"/>
    </row>
    <row r="299" spans="7:7" x14ac:dyDescent="0.2">
      <c r="G299" s="99"/>
    </row>
    <row r="300" spans="7:7" x14ac:dyDescent="0.2">
      <c r="G300" s="99"/>
    </row>
    <row r="301" spans="7:7" x14ac:dyDescent="0.2">
      <c r="G301" s="99"/>
    </row>
    <row r="302" spans="7:7" x14ac:dyDescent="0.2">
      <c r="G302" s="99"/>
    </row>
    <row r="303" spans="7:7" x14ac:dyDescent="0.2">
      <c r="G303" s="99"/>
    </row>
    <row r="304" spans="7:7" x14ac:dyDescent="0.2">
      <c r="G304" s="99"/>
    </row>
    <row r="305" spans="7:7" x14ac:dyDescent="0.2">
      <c r="G305" s="99"/>
    </row>
    <row r="306" spans="7:7" x14ac:dyDescent="0.2">
      <c r="G306" s="99"/>
    </row>
    <row r="307" spans="7:7" x14ac:dyDescent="0.2">
      <c r="G307" s="99"/>
    </row>
    <row r="308" spans="7:7" x14ac:dyDescent="0.2">
      <c r="G308" s="99"/>
    </row>
    <row r="309" spans="7:7" x14ac:dyDescent="0.2">
      <c r="G309" s="99"/>
    </row>
    <row r="310" spans="7:7" x14ac:dyDescent="0.2">
      <c r="G310" s="99"/>
    </row>
    <row r="311" spans="7:7" x14ac:dyDescent="0.2">
      <c r="G311" s="99"/>
    </row>
    <row r="312" spans="7:7" x14ac:dyDescent="0.2">
      <c r="G312" s="99"/>
    </row>
    <row r="313" spans="7:7" x14ac:dyDescent="0.2">
      <c r="G313" s="99"/>
    </row>
    <row r="314" spans="7:7" x14ac:dyDescent="0.2">
      <c r="G314" s="99"/>
    </row>
    <row r="315" spans="7:7" x14ac:dyDescent="0.2">
      <c r="G315" s="99"/>
    </row>
    <row r="316" spans="7:7" x14ac:dyDescent="0.2">
      <c r="G316" s="99"/>
    </row>
    <row r="317" spans="7:7" x14ac:dyDescent="0.2">
      <c r="G317" s="99"/>
    </row>
    <row r="318" spans="7:7" x14ac:dyDescent="0.2">
      <c r="G318" s="99"/>
    </row>
    <row r="319" spans="7:7" x14ac:dyDescent="0.2">
      <c r="G319" s="99"/>
    </row>
    <row r="320" spans="7:7" x14ac:dyDescent="0.2">
      <c r="G320" s="99"/>
    </row>
    <row r="321" spans="7:7" x14ac:dyDescent="0.2">
      <c r="G321" s="99"/>
    </row>
    <row r="322" spans="7:7" x14ac:dyDescent="0.2">
      <c r="G322" s="99"/>
    </row>
    <row r="323" spans="7:7" x14ac:dyDescent="0.2">
      <c r="G323" s="99"/>
    </row>
    <row r="324" spans="7:7" x14ac:dyDescent="0.2">
      <c r="G324" s="99"/>
    </row>
    <row r="325" spans="7:7" x14ac:dyDescent="0.2">
      <c r="G325" s="99"/>
    </row>
    <row r="326" spans="7:7" x14ac:dyDescent="0.2">
      <c r="G326" s="99"/>
    </row>
    <row r="327" spans="7:7" x14ac:dyDescent="0.2">
      <c r="G327" s="99"/>
    </row>
    <row r="328" spans="7:7" x14ac:dyDescent="0.2">
      <c r="G328" s="99"/>
    </row>
    <row r="329" spans="7:7" x14ac:dyDescent="0.2">
      <c r="G329" s="99"/>
    </row>
    <row r="330" spans="7:7" x14ac:dyDescent="0.2">
      <c r="G330" s="99"/>
    </row>
    <row r="331" spans="7:7" x14ac:dyDescent="0.2">
      <c r="G331" s="99"/>
    </row>
    <row r="332" spans="7:7" x14ac:dyDescent="0.2">
      <c r="G332" s="99"/>
    </row>
    <row r="333" spans="7:7" x14ac:dyDescent="0.2">
      <c r="G333" s="99"/>
    </row>
    <row r="334" spans="7:7" x14ac:dyDescent="0.2">
      <c r="G334" s="99"/>
    </row>
    <row r="335" spans="7:7" x14ac:dyDescent="0.2">
      <c r="G335" s="99"/>
    </row>
    <row r="336" spans="7:7" x14ac:dyDescent="0.2">
      <c r="G336" s="99"/>
    </row>
    <row r="337" spans="7:7" x14ac:dyDescent="0.2">
      <c r="G337" s="99"/>
    </row>
    <row r="338" spans="7:7" x14ac:dyDescent="0.2">
      <c r="G338" s="99"/>
    </row>
    <row r="339" spans="7:7" x14ac:dyDescent="0.2">
      <c r="G339" s="99"/>
    </row>
    <row r="340" spans="7:7" x14ac:dyDescent="0.2">
      <c r="G340" s="99"/>
    </row>
    <row r="341" spans="7:7" x14ac:dyDescent="0.2">
      <c r="G341" s="99"/>
    </row>
    <row r="342" spans="7:7" x14ac:dyDescent="0.2">
      <c r="G342" s="99"/>
    </row>
    <row r="343" spans="7:7" x14ac:dyDescent="0.2">
      <c r="G343" s="99"/>
    </row>
    <row r="344" spans="7:7" x14ac:dyDescent="0.2">
      <c r="G344" s="99"/>
    </row>
    <row r="345" spans="7:7" x14ac:dyDescent="0.2">
      <c r="G345" s="99"/>
    </row>
    <row r="346" spans="7:7" x14ac:dyDescent="0.2">
      <c r="G346" s="99"/>
    </row>
    <row r="347" spans="7:7" x14ac:dyDescent="0.2">
      <c r="G347" s="99"/>
    </row>
    <row r="348" spans="7:7" x14ac:dyDescent="0.2">
      <c r="G348" s="99"/>
    </row>
    <row r="349" spans="7:7" x14ac:dyDescent="0.2">
      <c r="G349" s="99"/>
    </row>
    <row r="350" spans="7:7" x14ac:dyDescent="0.2">
      <c r="G350" s="99"/>
    </row>
    <row r="351" spans="7:7" x14ac:dyDescent="0.2">
      <c r="G351" s="99"/>
    </row>
    <row r="352" spans="7:7" x14ac:dyDescent="0.2">
      <c r="G352" s="99"/>
    </row>
    <row r="353" spans="7:7" x14ac:dyDescent="0.2">
      <c r="G353" s="99"/>
    </row>
    <row r="354" spans="7:7" x14ac:dyDescent="0.2">
      <c r="G354" s="99"/>
    </row>
    <row r="355" spans="7:7" x14ac:dyDescent="0.2">
      <c r="G355" s="99"/>
    </row>
    <row r="356" spans="7:7" x14ac:dyDescent="0.2">
      <c r="G356" s="99"/>
    </row>
    <row r="357" spans="7:7" x14ac:dyDescent="0.2">
      <c r="G357" s="99"/>
    </row>
    <row r="358" spans="7:7" x14ac:dyDescent="0.2">
      <c r="G358" s="99"/>
    </row>
    <row r="359" spans="7:7" x14ac:dyDescent="0.2">
      <c r="G359" s="99"/>
    </row>
    <row r="360" spans="7:7" x14ac:dyDescent="0.2">
      <c r="G360" s="99"/>
    </row>
    <row r="361" spans="7:7" x14ac:dyDescent="0.2">
      <c r="G361" s="99"/>
    </row>
    <row r="362" spans="7:7" x14ac:dyDescent="0.2">
      <c r="G362" s="99"/>
    </row>
    <row r="363" spans="7:7" x14ac:dyDescent="0.2">
      <c r="G363" s="99"/>
    </row>
    <row r="364" spans="7:7" x14ac:dyDescent="0.2">
      <c r="G364" s="99"/>
    </row>
    <row r="365" spans="7:7" x14ac:dyDescent="0.2">
      <c r="G365" s="99"/>
    </row>
    <row r="366" spans="7:7" x14ac:dyDescent="0.2">
      <c r="G366" s="99"/>
    </row>
    <row r="367" spans="7:7" x14ac:dyDescent="0.2">
      <c r="G367" s="99"/>
    </row>
    <row r="368" spans="7:7" x14ac:dyDescent="0.2">
      <c r="G368" s="99"/>
    </row>
    <row r="369" spans="7:7" x14ac:dyDescent="0.2">
      <c r="G369" s="99"/>
    </row>
    <row r="370" spans="7:7" x14ac:dyDescent="0.2">
      <c r="G370" s="99"/>
    </row>
    <row r="371" spans="7:7" x14ac:dyDescent="0.2">
      <c r="G371" s="99"/>
    </row>
    <row r="372" spans="7:7" x14ac:dyDescent="0.2">
      <c r="G372" s="99"/>
    </row>
    <row r="373" spans="7:7" x14ac:dyDescent="0.2">
      <c r="G373" s="99"/>
    </row>
    <row r="374" spans="7:7" x14ac:dyDescent="0.2">
      <c r="G374" s="99"/>
    </row>
    <row r="375" spans="7:7" x14ac:dyDescent="0.2">
      <c r="G375" s="99"/>
    </row>
    <row r="376" spans="7:7" x14ac:dyDescent="0.2">
      <c r="G376" s="99"/>
    </row>
    <row r="377" spans="7:7" x14ac:dyDescent="0.2">
      <c r="G377" s="99"/>
    </row>
    <row r="378" spans="7:7" x14ac:dyDescent="0.2">
      <c r="G378" s="99"/>
    </row>
    <row r="379" spans="7:7" x14ac:dyDescent="0.2">
      <c r="G379" s="99"/>
    </row>
    <row r="380" spans="7:7" x14ac:dyDescent="0.2">
      <c r="G380" s="99"/>
    </row>
    <row r="381" spans="7:7" x14ac:dyDescent="0.2">
      <c r="G381" s="99"/>
    </row>
    <row r="382" spans="7:7" x14ac:dyDescent="0.2">
      <c r="G382" s="99"/>
    </row>
    <row r="383" spans="7:7" x14ac:dyDescent="0.2">
      <c r="G383" s="99"/>
    </row>
    <row r="384" spans="7:7" x14ac:dyDescent="0.2">
      <c r="G384" s="99"/>
    </row>
    <row r="385" spans="7:7" x14ac:dyDescent="0.2">
      <c r="G385" s="99"/>
    </row>
    <row r="386" spans="7:7" x14ac:dyDescent="0.2">
      <c r="G386" s="99"/>
    </row>
    <row r="387" spans="7:7" x14ac:dyDescent="0.2">
      <c r="G387" s="99"/>
    </row>
    <row r="388" spans="7:7" x14ac:dyDescent="0.2">
      <c r="G388" s="99"/>
    </row>
    <row r="389" spans="7:7" x14ac:dyDescent="0.2">
      <c r="G389" s="99"/>
    </row>
    <row r="390" spans="7:7" x14ac:dyDescent="0.2">
      <c r="G390" s="99"/>
    </row>
    <row r="391" spans="7:7" x14ac:dyDescent="0.2">
      <c r="G391" s="99"/>
    </row>
    <row r="392" spans="7:7" x14ac:dyDescent="0.2">
      <c r="G392" s="99"/>
    </row>
    <row r="393" spans="7:7" x14ac:dyDescent="0.2">
      <c r="G393" s="99"/>
    </row>
    <row r="394" spans="7:7" x14ac:dyDescent="0.2">
      <c r="G394" s="99"/>
    </row>
    <row r="395" spans="7:7" x14ac:dyDescent="0.2">
      <c r="G395" s="99"/>
    </row>
    <row r="396" spans="7:7" x14ac:dyDescent="0.2">
      <c r="G396" s="99"/>
    </row>
    <row r="397" spans="7:7" x14ac:dyDescent="0.2">
      <c r="G397" s="99"/>
    </row>
    <row r="398" spans="7:7" x14ac:dyDescent="0.2">
      <c r="G398" s="99"/>
    </row>
    <row r="399" spans="7:7" x14ac:dyDescent="0.2">
      <c r="G399" s="99"/>
    </row>
    <row r="400" spans="7:7" x14ac:dyDescent="0.2">
      <c r="G400" s="99"/>
    </row>
    <row r="401" spans="7:7" x14ac:dyDescent="0.2">
      <c r="G401" s="99"/>
    </row>
    <row r="402" spans="7:7" x14ac:dyDescent="0.2">
      <c r="G402" s="99"/>
    </row>
    <row r="403" spans="7:7" x14ac:dyDescent="0.2">
      <c r="G403" s="99"/>
    </row>
    <row r="404" spans="7:7" x14ac:dyDescent="0.2">
      <c r="G404" s="99"/>
    </row>
    <row r="405" spans="7:7" x14ac:dyDescent="0.2">
      <c r="G405" s="99"/>
    </row>
    <row r="406" spans="7:7" x14ac:dyDescent="0.2">
      <c r="G406" s="99"/>
    </row>
    <row r="407" spans="7:7" x14ac:dyDescent="0.2">
      <c r="G407" s="99"/>
    </row>
    <row r="408" spans="7:7" x14ac:dyDescent="0.2">
      <c r="G408" s="99"/>
    </row>
    <row r="409" spans="7:7" x14ac:dyDescent="0.2">
      <c r="G409" s="99"/>
    </row>
    <row r="410" spans="7:7" x14ac:dyDescent="0.2">
      <c r="G410" s="99"/>
    </row>
    <row r="411" spans="7:7" x14ac:dyDescent="0.2">
      <c r="G411" s="99"/>
    </row>
    <row r="412" spans="7:7" x14ac:dyDescent="0.2">
      <c r="G412" s="99"/>
    </row>
    <row r="413" spans="7:7" x14ac:dyDescent="0.2">
      <c r="G413" s="99"/>
    </row>
    <row r="414" spans="7:7" x14ac:dyDescent="0.2">
      <c r="G414" s="99"/>
    </row>
    <row r="415" spans="7:7" x14ac:dyDescent="0.2">
      <c r="G415" s="99"/>
    </row>
    <row r="416" spans="7:7" x14ac:dyDescent="0.2">
      <c r="G416" s="99"/>
    </row>
    <row r="417" spans="7:7" x14ac:dyDescent="0.2">
      <c r="G417" s="99"/>
    </row>
    <row r="418" spans="7:7" x14ac:dyDescent="0.2">
      <c r="G418" s="99"/>
    </row>
    <row r="419" spans="7:7" x14ac:dyDescent="0.2">
      <c r="G419" s="99"/>
    </row>
    <row r="420" spans="7:7" x14ac:dyDescent="0.2">
      <c r="G420" s="99"/>
    </row>
    <row r="421" spans="7:7" x14ac:dyDescent="0.2">
      <c r="G421" s="99"/>
    </row>
    <row r="422" spans="7:7" x14ac:dyDescent="0.2">
      <c r="G422" s="99"/>
    </row>
    <row r="423" spans="7:7" x14ac:dyDescent="0.2">
      <c r="G423" s="99"/>
    </row>
    <row r="424" spans="7:7" x14ac:dyDescent="0.2">
      <c r="G424" s="99"/>
    </row>
    <row r="425" spans="7:7" x14ac:dyDescent="0.2">
      <c r="G425" s="99"/>
    </row>
    <row r="426" spans="7:7" x14ac:dyDescent="0.2">
      <c r="G426" s="99"/>
    </row>
    <row r="427" spans="7:7" x14ac:dyDescent="0.2">
      <c r="G427" s="99"/>
    </row>
    <row r="428" spans="7:7" x14ac:dyDescent="0.2">
      <c r="G428" s="99"/>
    </row>
    <row r="429" spans="7:7" x14ac:dyDescent="0.2">
      <c r="G429" s="99"/>
    </row>
    <row r="430" spans="7:7" x14ac:dyDescent="0.2">
      <c r="G430" s="99"/>
    </row>
    <row r="431" spans="7:7" x14ac:dyDescent="0.2">
      <c r="G431" s="99"/>
    </row>
    <row r="432" spans="7:7" x14ac:dyDescent="0.2">
      <c r="G432" s="99"/>
    </row>
    <row r="433" spans="7:7" x14ac:dyDescent="0.2">
      <c r="G433" s="99"/>
    </row>
    <row r="434" spans="7:7" x14ac:dyDescent="0.2">
      <c r="G434" s="99"/>
    </row>
    <row r="435" spans="7:7" x14ac:dyDescent="0.2">
      <c r="G435" s="99"/>
    </row>
    <row r="436" spans="7:7" x14ac:dyDescent="0.2">
      <c r="G436" s="99"/>
    </row>
    <row r="437" spans="7:7" x14ac:dyDescent="0.2">
      <c r="G437" s="99"/>
    </row>
    <row r="438" spans="7:7" x14ac:dyDescent="0.2">
      <c r="G438" s="99"/>
    </row>
    <row r="439" spans="7:7" x14ac:dyDescent="0.2">
      <c r="G439" s="99"/>
    </row>
    <row r="440" spans="7:7" x14ac:dyDescent="0.2">
      <c r="G440" s="99"/>
    </row>
    <row r="441" spans="7:7" x14ac:dyDescent="0.2">
      <c r="G441" s="99"/>
    </row>
    <row r="442" spans="7:7" x14ac:dyDescent="0.2">
      <c r="G442" s="99"/>
    </row>
    <row r="443" spans="7:7" x14ac:dyDescent="0.2">
      <c r="G443" s="99"/>
    </row>
    <row r="444" spans="7:7" x14ac:dyDescent="0.2">
      <c r="G444" s="99"/>
    </row>
    <row r="445" spans="7:7" x14ac:dyDescent="0.2">
      <c r="G445" s="99"/>
    </row>
    <row r="446" spans="7:7" x14ac:dyDescent="0.2">
      <c r="G446" s="99"/>
    </row>
    <row r="447" spans="7:7" x14ac:dyDescent="0.2">
      <c r="G447" s="99"/>
    </row>
    <row r="448" spans="7:7" x14ac:dyDescent="0.2">
      <c r="G448" s="99"/>
    </row>
    <row r="449" spans="7:7" x14ac:dyDescent="0.2">
      <c r="G449" s="99"/>
    </row>
    <row r="450" spans="7:7" x14ac:dyDescent="0.2">
      <c r="G450" s="99"/>
    </row>
    <row r="451" spans="7:7" x14ac:dyDescent="0.2">
      <c r="G451" s="99"/>
    </row>
    <row r="452" spans="7:7" x14ac:dyDescent="0.2">
      <c r="G452" s="99"/>
    </row>
    <row r="453" spans="7:7" x14ac:dyDescent="0.2">
      <c r="G453" s="99"/>
    </row>
    <row r="454" spans="7:7" x14ac:dyDescent="0.2">
      <c r="G454" s="99"/>
    </row>
    <row r="455" spans="7:7" x14ac:dyDescent="0.2">
      <c r="G455" s="99"/>
    </row>
    <row r="456" spans="7:7" x14ac:dyDescent="0.2">
      <c r="G456" s="99"/>
    </row>
    <row r="457" spans="7:7" x14ac:dyDescent="0.2">
      <c r="G457" s="99"/>
    </row>
    <row r="458" spans="7:7" x14ac:dyDescent="0.2">
      <c r="G458" s="99"/>
    </row>
    <row r="459" spans="7:7" x14ac:dyDescent="0.2">
      <c r="G459" s="99"/>
    </row>
    <row r="460" spans="7:7" x14ac:dyDescent="0.2">
      <c r="G460" s="99"/>
    </row>
    <row r="461" spans="7:7" x14ac:dyDescent="0.2">
      <c r="G461" s="99"/>
    </row>
    <row r="462" spans="7:7" x14ac:dyDescent="0.2">
      <c r="G462" s="99"/>
    </row>
    <row r="463" spans="7:7" x14ac:dyDescent="0.2">
      <c r="G463" s="99"/>
    </row>
    <row r="464" spans="7:7" x14ac:dyDescent="0.2">
      <c r="G464" s="99"/>
    </row>
    <row r="465" spans="7:7" x14ac:dyDescent="0.2">
      <c r="G465" s="99"/>
    </row>
    <row r="466" spans="7:7" x14ac:dyDescent="0.2">
      <c r="G466" s="99"/>
    </row>
    <row r="467" spans="7:7" x14ac:dyDescent="0.2">
      <c r="G467" s="99"/>
    </row>
    <row r="468" spans="7:7" x14ac:dyDescent="0.2">
      <c r="G468" s="99"/>
    </row>
    <row r="469" spans="7:7" x14ac:dyDescent="0.2">
      <c r="G469" s="99"/>
    </row>
    <row r="470" spans="7:7" x14ac:dyDescent="0.2">
      <c r="G470" s="99"/>
    </row>
    <row r="471" spans="7:7" x14ac:dyDescent="0.2">
      <c r="G471" s="99"/>
    </row>
    <row r="472" spans="7:7" x14ac:dyDescent="0.2">
      <c r="G472" s="99"/>
    </row>
    <row r="473" spans="7:7" x14ac:dyDescent="0.2">
      <c r="G473" s="99"/>
    </row>
    <row r="474" spans="7:7" x14ac:dyDescent="0.2">
      <c r="G474" s="99"/>
    </row>
    <row r="475" spans="7:7" x14ac:dyDescent="0.2">
      <c r="G475" s="99"/>
    </row>
    <row r="476" spans="7:7" x14ac:dyDescent="0.2">
      <c r="G476" s="99"/>
    </row>
    <row r="477" spans="7:7" x14ac:dyDescent="0.2">
      <c r="G477" s="99"/>
    </row>
    <row r="478" spans="7:7" x14ac:dyDescent="0.2">
      <c r="G478" s="99"/>
    </row>
    <row r="479" spans="7:7" x14ac:dyDescent="0.2">
      <c r="G479" s="99"/>
    </row>
    <row r="480" spans="7:7" x14ac:dyDescent="0.2">
      <c r="G480" s="99"/>
    </row>
    <row r="481" spans="7:7" x14ac:dyDescent="0.2">
      <c r="G481" s="99"/>
    </row>
    <row r="482" spans="7:7" x14ac:dyDescent="0.2">
      <c r="G482" s="99"/>
    </row>
    <row r="483" spans="7:7" x14ac:dyDescent="0.2">
      <c r="G483" s="99"/>
    </row>
    <row r="484" spans="7:7" x14ac:dyDescent="0.2">
      <c r="G484" s="99"/>
    </row>
    <row r="485" spans="7:7" x14ac:dyDescent="0.2">
      <c r="G485" s="99"/>
    </row>
    <row r="486" spans="7:7" x14ac:dyDescent="0.2">
      <c r="G486" s="99"/>
    </row>
  </sheetData>
  <mergeCells count="28">
    <mergeCell ref="E35:E37"/>
    <mergeCell ref="F35:F37"/>
    <mergeCell ref="G35:G37"/>
    <mergeCell ref="B23:B24"/>
    <mergeCell ref="B35:B37"/>
    <mergeCell ref="A35:A37"/>
    <mergeCell ref="C35:C37"/>
    <mergeCell ref="D35:D37"/>
    <mergeCell ref="G8:I8"/>
    <mergeCell ref="A62:A65"/>
    <mergeCell ref="A42:A48"/>
    <mergeCell ref="A51:A54"/>
    <mergeCell ref="A57:A60"/>
    <mergeCell ref="A26:A29"/>
    <mergeCell ref="B12:B13"/>
    <mergeCell ref="B14:B15"/>
    <mergeCell ref="A30:A33"/>
    <mergeCell ref="C11:C13"/>
    <mergeCell ref="C16:C17"/>
    <mergeCell ref="A11:A15"/>
    <mergeCell ref="B18:B20"/>
    <mergeCell ref="A16:A20"/>
    <mergeCell ref="A21:A24"/>
    <mergeCell ref="B2:C2"/>
    <mergeCell ref="B3:C3"/>
    <mergeCell ref="B4:C4"/>
    <mergeCell ref="A7:C7"/>
    <mergeCell ref="A9:B9"/>
  </mergeCells>
  <pageMargins left="0" right="0"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ANEXA_8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CARMEN-VERONICA MARIS</dc:creator>
  <cp:lastModifiedBy>DOINA VOICU</cp:lastModifiedBy>
  <cp:lastPrinted>2023-12-28T14:46:05Z</cp:lastPrinted>
  <dcterms:created xsi:type="dcterms:W3CDTF">2023-04-14T01:57:00Z</dcterms:created>
  <dcterms:modified xsi:type="dcterms:W3CDTF">2024-03-06T13:29:45Z</dcterms:modified>
</cp:coreProperties>
</file>